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CP\_BCP Office Administration\_BCP_Team Member Forms\SteveP\Pratt Personal\Home\Town\FinCom\Excel Files 27Jun2019\"/>
    </mc:Choice>
  </mc:AlternateContent>
  <bookViews>
    <workbookView xWindow="120" yWindow="15" windowWidth="18960" windowHeight="11325"/>
  </bookViews>
  <sheets>
    <sheet name="Table 2020" sheetId="2" r:id="rId1"/>
    <sheet name="Educator by Age" sheetId="6" r:id="rId2"/>
  </sheets>
  <definedNames>
    <definedName name="_xlnm._FilterDatabase" localSheetId="1" hidden="1">'Educator by Age'!$A$6:$K$418</definedName>
  </definedNames>
  <calcPr calcId="152511"/>
</workbook>
</file>

<file path=xl/calcChain.xml><?xml version="1.0" encoding="utf-8"?>
<calcChain xmlns="http://schemas.openxmlformats.org/spreadsheetml/2006/main">
  <c r="K416" i="6" l="1"/>
  <c r="J416" i="6"/>
  <c r="I416" i="6"/>
  <c r="H416" i="6"/>
  <c r="G416" i="6"/>
  <c r="F416" i="6"/>
  <c r="E416" i="6"/>
  <c r="D416" i="6"/>
  <c r="K418" i="6" l="1"/>
  <c r="J418" i="6"/>
  <c r="I418" i="6"/>
  <c r="H418" i="6"/>
  <c r="G418" i="6"/>
  <c r="F418" i="6"/>
  <c r="E418" i="6"/>
  <c r="D418" i="6"/>
  <c r="K414" i="6"/>
  <c r="J414" i="6"/>
  <c r="I414" i="6"/>
  <c r="H414" i="6"/>
  <c r="G414" i="6"/>
  <c r="F414" i="6"/>
  <c r="E414" i="6"/>
  <c r="D414" i="6"/>
  <c r="AG33" i="2" l="1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C36" i="2"/>
  <c r="AA36" i="2" s="1"/>
  <c r="AB36" i="2"/>
  <c r="AC35" i="2"/>
  <c r="AA35" i="2" s="1"/>
  <c r="AB35" i="2"/>
  <c r="AC34" i="2"/>
  <c r="AB34" i="2"/>
  <c r="AA34" i="2" s="1"/>
  <c r="AC33" i="2"/>
  <c r="AB33" i="2"/>
  <c r="AA33" i="2"/>
  <c r="AC32" i="2"/>
  <c r="AA32" i="2" s="1"/>
  <c r="AB32" i="2"/>
  <c r="AC31" i="2"/>
  <c r="AA31" i="2" s="1"/>
  <c r="AB31" i="2"/>
  <c r="AC30" i="2"/>
  <c r="AB30" i="2"/>
  <c r="AA30" i="2" s="1"/>
  <c r="AC29" i="2"/>
  <c r="AB29" i="2"/>
  <c r="AA29" i="2"/>
  <c r="AC28" i="2"/>
  <c r="AA28" i="2" s="1"/>
  <c r="AB28" i="2"/>
  <c r="AC27" i="2"/>
  <c r="AA27" i="2" s="1"/>
  <c r="AB27" i="2"/>
  <c r="AC26" i="2"/>
  <c r="AB26" i="2"/>
  <c r="AA26" i="2" s="1"/>
  <c r="AC25" i="2"/>
  <c r="AB25" i="2"/>
  <c r="AA25" i="2"/>
  <c r="AA24" i="2"/>
  <c r="AB24" i="2"/>
  <c r="AC23" i="2"/>
  <c r="AB23" i="2"/>
  <c r="AA23" i="2"/>
  <c r="AC22" i="2"/>
  <c r="AA22" i="2" s="1"/>
  <c r="AB22" i="2"/>
  <c r="AC21" i="2"/>
  <c r="AA21" i="2" s="1"/>
  <c r="AB21" i="2"/>
  <c r="AC20" i="2"/>
  <c r="AB20" i="2"/>
  <c r="AA20" i="2"/>
  <c r="AC19" i="2"/>
  <c r="AB19" i="2"/>
  <c r="AA19" i="2"/>
  <c r="AC18" i="2"/>
  <c r="AA18" i="2" s="1"/>
  <c r="AB18" i="2"/>
  <c r="AC17" i="2"/>
  <c r="AA17" i="2" s="1"/>
  <c r="AB17" i="2"/>
  <c r="AC16" i="2"/>
  <c r="AB16" i="2"/>
  <c r="AA16" i="2"/>
  <c r="AC15" i="2"/>
  <c r="AB15" i="2"/>
  <c r="AA15" i="2"/>
  <c r="AC14" i="2"/>
  <c r="AA14" i="2" s="1"/>
  <c r="AB14" i="2"/>
  <c r="AC13" i="2"/>
  <c r="AA13" i="2" s="1"/>
  <c r="AB13" i="2"/>
  <c r="AC12" i="2"/>
  <c r="AB12" i="2"/>
  <c r="AA12" i="2"/>
  <c r="AC11" i="2"/>
  <c r="AA11" i="2" s="1"/>
  <c r="AB11" i="2"/>
  <c r="AA10" i="2"/>
  <c r="AB10" i="2"/>
  <c r="AB9" i="2"/>
  <c r="AA9" i="2" s="1"/>
  <c r="AB8" i="2"/>
  <c r="AA8" i="2"/>
  <c r="AB7" i="2"/>
  <c r="AA7" i="2" s="1"/>
  <c r="AB6" i="2"/>
  <c r="AA6" i="2"/>
  <c r="AA5" i="2"/>
  <c r="AB5" i="2"/>
  <c r="AF38" i="2"/>
  <c r="AF37" i="2"/>
  <c r="AE38" i="2"/>
  <c r="AE37" i="2"/>
  <c r="AD38" i="2"/>
  <c r="AD37" i="2"/>
  <c r="U5" i="2"/>
  <c r="T6" i="2" s="1"/>
  <c r="U6" i="2" s="1"/>
  <c r="T7" i="2" s="1"/>
  <c r="U7" i="2" s="1"/>
  <c r="T8" i="2" s="1"/>
  <c r="U8" i="2" s="1"/>
  <c r="T9" i="2" s="1"/>
  <c r="U9" i="2" s="1"/>
  <c r="T10" i="2" s="1"/>
  <c r="U10" i="2" s="1"/>
  <c r="T11" i="2" s="1"/>
  <c r="U11" i="2" s="1"/>
  <c r="T12" i="2" s="1"/>
  <c r="U12" i="2" s="1"/>
  <c r="T13" i="2" s="1"/>
  <c r="U13" i="2" s="1"/>
  <c r="T14" i="2" s="1"/>
  <c r="U14" i="2" s="1"/>
  <c r="T15" i="2" s="1"/>
  <c r="U15" i="2" s="1"/>
  <c r="T16" i="2" s="1"/>
  <c r="U16" i="2" s="1"/>
  <c r="T17" i="2" s="1"/>
  <c r="U17" i="2" s="1"/>
  <c r="T18" i="2" s="1"/>
  <c r="U18" i="2" s="1"/>
  <c r="T19" i="2" s="1"/>
  <c r="U19" i="2" s="1"/>
  <c r="T20" i="2" s="1"/>
  <c r="U20" i="2" s="1"/>
  <c r="T21" i="2" s="1"/>
  <c r="U21" i="2" s="1"/>
  <c r="T22" i="2" s="1"/>
  <c r="U22" i="2" s="1"/>
  <c r="T23" i="2" s="1"/>
  <c r="U23" i="2" s="1"/>
  <c r="T24" i="2" s="1"/>
  <c r="U24" i="2" s="1"/>
  <c r="T25" i="2" s="1"/>
  <c r="U25" i="2" s="1"/>
  <c r="T26" i="2" s="1"/>
  <c r="U26" i="2" s="1"/>
  <c r="T27" i="2" s="1"/>
  <c r="U27" i="2" s="1"/>
  <c r="T28" i="2" s="1"/>
  <c r="U28" i="2" s="1"/>
  <c r="T29" i="2" s="1"/>
  <c r="U29" i="2" s="1"/>
  <c r="T30" i="2" s="1"/>
  <c r="U30" i="2" s="1"/>
  <c r="T31" i="2" s="1"/>
  <c r="U31" i="2" s="1"/>
  <c r="T32" i="2" s="1"/>
  <c r="U32" i="2" s="1"/>
  <c r="T33" i="2" s="1"/>
  <c r="U33" i="2" s="1"/>
  <c r="T34" i="2" s="1"/>
  <c r="U34" i="2" s="1"/>
  <c r="T35" i="2" s="1"/>
  <c r="U35" i="2" s="1"/>
  <c r="T36" i="2" s="1"/>
  <c r="U36" i="2" s="1"/>
  <c r="Y13" i="2" l="1"/>
  <c r="Y12" i="2"/>
  <c r="Y11" i="2"/>
  <c r="Y10" i="2"/>
  <c r="Z12" i="2"/>
  <c r="Z11" i="2"/>
  <c r="Z10" i="2"/>
  <c r="Z36" i="2" l="1"/>
  <c r="Y36" i="2"/>
  <c r="X36" i="2"/>
  <c r="Z35" i="2"/>
  <c r="Y35" i="2"/>
  <c r="X35" i="2"/>
  <c r="Z34" i="2"/>
  <c r="Y34" i="2"/>
  <c r="X34" i="2"/>
  <c r="Z33" i="2"/>
  <c r="Y33" i="2"/>
  <c r="X33" i="2"/>
  <c r="Z32" i="2"/>
  <c r="Y32" i="2"/>
  <c r="X32" i="2"/>
  <c r="Z31" i="2"/>
  <c r="Y31" i="2"/>
  <c r="X31" i="2"/>
  <c r="Z30" i="2"/>
  <c r="Y30" i="2"/>
  <c r="X30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Y25" i="2"/>
  <c r="X25" i="2"/>
  <c r="Z24" i="2"/>
  <c r="Y24" i="2"/>
  <c r="X24" i="2"/>
  <c r="Z23" i="2"/>
  <c r="Y23" i="2"/>
  <c r="X23" i="2"/>
  <c r="Z22" i="2"/>
  <c r="Y22" i="2"/>
  <c r="X22" i="2"/>
  <c r="Z21" i="2"/>
  <c r="Y21" i="2"/>
  <c r="X21" i="2"/>
  <c r="Z20" i="2"/>
  <c r="Y20" i="2"/>
  <c r="X20" i="2"/>
  <c r="Z19" i="2"/>
  <c r="Y19" i="2"/>
  <c r="X19" i="2"/>
  <c r="Z18" i="2"/>
  <c r="Y18" i="2"/>
  <c r="X18" i="2"/>
  <c r="Z17" i="2"/>
  <c r="Y17" i="2"/>
  <c r="X17" i="2"/>
  <c r="Z16" i="2"/>
  <c r="Y16" i="2"/>
  <c r="X16" i="2"/>
  <c r="Z15" i="2"/>
  <c r="Y15" i="2"/>
  <c r="X15" i="2"/>
  <c r="Z14" i="2"/>
  <c r="Y14" i="2"/>
  <c r="X14" i="2"/>
  <c r="Z13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X13" i="2"/>
  <c r="X12" i="2"/>
  <c r="W12" i="2"/>
  <c r="X11" i="2"/>
  <c r="W11" i="2"/>
  <c r="X10" i="2"/>
  <c r="W10" i="2"/>
  <c r="Y9" i="2"/>
  <c r="X9" i="2"/>
  <c r="W9" i="2"/>
  <c r="Y8" i="2"/>
  <c r="X8" i="2"/>
  <c r="W8" i="2"/>
  <c r="Y7" i="2"/>
  <c r="X7" i="2"/>
  <c r="W7" i="2"/>
  <c r="Y6" i="2"/>
  <c r="X6" i="2"/>
  <c r="W6" i="2"/>
  <c r="Y5" i="2"/>
  <c r="X5" i="2"/>
  <c r="W5" i="2"/>
  <c r="M40" i="2"/>
  <c r="L40" i="2"/>
  <c r="K40" i="2"/>
  <c r="J40" i="2"/>
  <c r="I40" i="2"/>
  <c r="H40" i="2"/>
  <c r="G40" i="2"/>
  <c r="F40" i="2"/>
  <c r="E40" i="2"/>
  <c r="D40" i="2"/>
  <c r="M38" i="2"/>
  <c r="L38" i="2"/>
  <c r="K38" i="2"/>
  <c r="J38" i="2"/>
  <c r="I38" i="2"/>
  <c r="H38" i="2"/>
  <c r="G38" i="2"/>
  <c r="W37" i="2" l="1"/>
  <c r="W38" i="2"/>
  <c r="Z37" i="2"/>
  <c r="Z38" i="2"/>
  <c r="X37" i="2"/>
  <c r="X38" i="2"/>
  <c r="Y38" i="2"/>
  <c r="Y37" i="2"/>
  <c r="N40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AC24" i="2" s="1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AC9" i="2" s="1"/>
  <c r="S8" i="2"/>
  <c r="AC8" i="2" s="1"/>
  <c r="S7" i="2"/>
  <c r="AC7" i="2" s="1"/>
  <c r="S6" i="2"/>
  <c r="AC6" i="2" s="1"/>
  <c r="S5" i="2"/>
  <c r="AC5" i="2" s="1"/>
  <c r="F38" i="2"/>
  <c r="E38" i="2"/>
  <c r="D38" i="2"/>
  <c r="B5" i="2"/>
  <c r="A6" i="2" s="1"/>
  <c r="B6" i="2" s="1"/>
  <c r="A7" i="2" s="1"/>
  <c r="B7" i="2" s="1"/>
  <c r="A8" i="2" s="1"/>
  <c r="B8" i="2" s="1"/>
  <c r="A9" i="2" s="1"/>
  <c r="B9" i="2" s="1"/>
  <c r="A10" i="2" s="1"/>
  <c r="B10" i="2" s="1"/>
  <c r="A11" i="2" s="1"/>
  <c r="B11" i="2" s="1"/>
  <c r="A12" i="2" s="1"/>
  <c r="B12" i="2" s="1"/>
  <c r="A13" i="2" s="1"/>
  <c r="B13" i="2" s="1"/>
  <c r="A14" i="2" s="1"/>
  <c r="B14" i="2" s="1"/>
  <c r="A15" i="2" s="1"/>
  <c r="B15" i="2" s="1"/>
  <c r="A16" i="2" s="1"/>
  <c r="B16" i="2" s="1"/>
  <c r="A17" i="2" s="1"/>
  <c r="B17" i="2" s="1"/>
  <c r="A18" i="2" s="1"/>
  <c r="B18" i="2" s="1"/>
  <c r="A19" i="2" s="1"/>
  <c r="B19" i="2" s="1"/>
  <c r="A20" i="2" s="1"/>
  <c r="B20" i="2" s="1"/>
  <c r="A21" i="2" s="1"/>
  <c r="B21" i="2" s="1"/>
  <c r="A22" i="2" s="1"/>
  <c r="B22" i="2" s="1"/>
  <c r="A23" i="2" s="1"/>
  <c r="B23" i="2" s="1"/>
  <c r="A24" i="2" s="1"/>
  <c r="B24" i="2" s="1"/>
  <c r="A25" i="2" s="1"/>
  <c r="B25" i="2" s="1"/>
  <c r="A26" i="2" s="1"/>
  <c r="B26" i="2" s="1"/>
  <c r="A27" i="2" s="1"/>
  <c r="B27" i="2" s="1"/>
  <c r="A28" i="2" s="1"/>
  <c r="B28" i="2" s="1"/>
  <c r="A29" i="2" s="1"/>
  <c r="B29" i="2" s="1"/>
  <c r="A30" i="2" s="1"/>
  <c r="B30" i="2" s="1"/>
  <c r="A31" i="2" s="1"/>
  <c r="B31" i="2" s="1"/>
  <c r="A32" i="2" s="1"/>
  <c r="B32" i="2" s="1"/>
  <c r="A33" i="2" s="1"/>
  <c r="B33" i="2" s="1"/>
  <c r="A34" i="2" s="1"/>
  <c r="B34" i="2" s="1"/>
  <c r="A35" i="2" s="1"/>
  <c r="B35" i="2" s="1"/>
  <c r="A36" i="2" s="1"/>
  <c r="B36" i="2" s="1"/>
  <c r="AG38" i="2" l="1"/>
  <c r="AG37" i="2"/>
  <c r="S38" i="2"/>
  <c r="AC10" i="2"/>
  <c r="AC37" i="2" s="1"/>
  <c r="N38" i="2"/>
  <c r="S37" i="2"/>
  <c r="AA37" i="2"/>
  <c r="AA38" i="2"/>
  <c r="AC38" i="2" l="1"/>
  <c r="AB38" i="2"/>
  <c r="AB37" i="2"/>
</calcChain>
</file>

<file path=xl/sharedStrings.xml><?xml version="1.0" encoding="utf-8"?>
<sst xmlns="http://schemas.openxmlformats.org/spreadsheetml/2006/main" count="551" uniqueCount="503">
  <si>
    <t>http://finance1.doe.mass.edu/statistics/</t>
  </si>
  <si>
    <t xml:space="preserve">MA DESE School Finance: Statistical Comparisons   </t>
  </si>
  <si>
    <t>052 - CARVER</t>
  </si>
  <si>
    <t>PK</t>
  </si>
  <si>
    <t>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</si>
  <si>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</si>
  <si>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</si>
  <si>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</si>
  <si>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</si>
  <si>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</si>
  <si>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</si>
  <si>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</si>
  <si>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</si>
  <si>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</si>
  <si>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</si>
  <si>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</si>
  <si>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</si>
  <si>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+UG</t>
  </si>
  <si>
    <t>Totals</t>
  </si>
  <si>
    <t>89-01</t>
  </si>
  <si>
    <t>90-02</t>
  </si>
  <si>
    <t>91-03</t>
  </si>
  <si>
    <t>92-04</t>
  </si>
  <si>
    <t>93-05</t>
  </si>
  <si>
    <t>94-06</t>
  </si>
  <si>
    <t>95-07</t>
  </si>
  <si>
    <t>96-08</t>
  </si>
  <si>
    <t>97-09</t>
  </si>
  <si>
    <t>98-10</t>
  </si>
  <si>
    <t>99-11</t>
  </si>
  <si>
    <t>00-12</t>
  </si>
  <si>
    <t>01-13</t>
  </si>
  <si>
    <t>02-14</t>
  </si>
  <si>
    <t>03-15</t>
  </si>
  <si>
    <t>October 1st enrollment reported</t>
  </si>
  <si>
    <t>Fiscal Year</t>
  </si>
  <si>
    <t>04-16</t>
  </si>
  <si>
    <t>05-17</t>
  </si>
  <si>
    <t>06-18</t>
  </si>
  <si>
    <t>07-19</t>
  </si>
  <si>
    <t>88-00</t>
  </si>
  <si>
    <t xml:space="preserve">Long-term trends in individual districts' grade PK to 12 enrollment             </t>
  </si>
  <si>
    <t>Full-Day Kindergarten</t>
  </si>
  <si>
    <t>Percent of CMHS Seniors</t>
  </si>
  <si>
    <t>http://profiles.doe.mass.edu/statereport/enrollmentbygrade.aspx</t>
  </si>
  <si>
    <t>http://profiles.doe.mass.edu/statereport/teachersalaries.aspx</t>
  </si>
  <si>
    <t>AVERAGE</t>
  </si>
  <si>
    <t>2017-18 Educators by Age Groups Report (DISTRICT)</t>
  </si>
  <si>
    <t>by Full-time Equivalents</t>
  </si>
  <si>
    <t>Report Type:</t>
  </si>
  <si>
    <t>Job Classification:</t>
  </si>
  <si>
    <t>DISTRICT</t>
  </si>
  <si>
    <t>Org Code</t>
  </si>
  <si>
    <t>&lt;26 yrs (# )</t>
  </si>
  <si>
    <t>26-32 yrs (# )</t>
  </si>
  <si>
    <t>33-40 yrs (# )</t>
  </si>
  <si>
    <t>41-48 yrs (# )</t>
  </si>
  <si>
    <t>49-56 yrs (# )</t>
  </si>
  <si>
    <t>57-64 yrs (# )</t>
  </si>
  <si>
    <t>Over 64 yrs (# )</t>
  </si>
  <si>
    <t>FTE Count</t>
  </si>
  <si>
    <t>Abby Kelley Foster Charter Public (District)</t>
  </si>
  <si>
    <t>Abington</t>
  </si>
  <si>
    <t>Academy Of the Pacific Rim Charter Public (District)</t>
  </si>
  <si>
    <t>Acton-Boxborough</t>
  </si>
  <si>
    <t>Acushnet</t>
  </si>
  <si>
    <t>Adams-Cheshire</t>
  </si>
  <si>
    <t>Advanced Math and Science Academy Charter (District)</t>
  </si>
  <si>
    <t>Agawam</t>
  </si>
  <si>
    <t>Alma del Mar Charter School (District)</t>
  </si>
  <si>
    <t>Amesbury</t>
  </si>
  <si>
    <t>Amherst</t>
  </si>
  <si>
    <t>Amherst-Pelham</t>
  </si>
  <si>
    <t>Andover</t>
  </si>
  <si>
    <t>Argosy Collegiate Charter School (District)</t>
  </si>
  <si>
    <t>Arlington</t>
  </si>
  <si>
    <t>Ashburnham-Westminster</t>
  </si>
  <si>
    <t>Ashland</t>
  </si>
  <si>
    <t>Assabet Valley Regional Vocational Technical</t>
  </si>
  <si>
    <t>Athol-Royalston</t>
  </si>
  <si>
    <t>Atlantis Charter (District)</t>
  </si>
  <si>
    <t>Attleboro</t>
  </si>
  <si>
    <t>Auburn</t>
  </si>
  <si>
    <t>Avon</t>
  </si>
  <si>
    <t>Ayer Shirley School District</t>
  </si>
  <si>
    <t>Barnstable</t>
  </si>
  <si>
    <t>Barnstable Community Horace Mann Charter Public (District)</t>
  </si>
  <si>
    <t>Baystate Academy Charter Public School (District)</t>
  </si>
  <si>
    <t>Bedford</t>
  </si>
  <si>
    <t>Belchertown</t>
  </si>
  <si>
    <t>Bellingham</t>
  </si>
  <si>
    <t>Belmont</t>
  </si>
  <si>
    <t>Benjamin Banneker Charter Public (District)</t>
  </si>
  <si>
    <t>Benjamin Franklin Classical Charter Public (District)</t>
  </si>
  <si>
    <t>Bentley Academy Charter School (District)</t>
  </si>
  <si>
    <t>Berkley</t>
  </si>
  <si>
    <t>Berkshire Arts and Technology Charter Public (District)</t>
  </si>
  <si>
    <t>Berkshire Hills</t>
  </si>
  <si>
    <t>Berlin</t>
  </si>
  <si>
    <t>Berlin-Boylston</t>
  </si>
  <si>
    <t>Beverly</t>
  </si>
  <si>
    <t>Billerica</t>
  </si>
  <si>
    <t>Blackstone Valley Regional Vocational Technical</t>
  </si>
  <si>
    <t>Blackstone-Millville</t>
  </si>
  <si>
    <t>Blue Hills Regional Vocational Technical</t>
  </si>
  <si>
    <t>Boston</t>
  </si>
  <si>
    <t>Boston Collegiate Charter (District)</t>
  </si>
  <si>
    <t>Boston Day and Evening Academy Charter (District)</t>
  </si>
  <si>
    <t>Boston Green Academy Horace Mann Charter School (District)</t>
  </si>
  <si>
    <t>Boston Preparatory Charter Public (District)</t>
  </si>
  <si>
    <t>Boston Renaissance Charter Public (District)</t>
  </si>
  <si>
    <t>Bourne</t>
  </si>
  <si>
    <t>Boxford</t>
  </si>
  <si>
    <t>Boylston</t>
  </si>
  <si>
    <t>Braintree</t>
  </si>
  <si>
    <t>Brewster</t>
  </si>
  <si>
    <t>Bridge Boston Charter School (District)</t>
  </si>
  <si>
    <t>Bridgewater-Raynham</t>
  </si>
  <si>
    <t>Brimfield</t>
  </si>
  <si>
    <t>Bristol County Agricultural</t>
  </si>
  <si>
    <t>Bristol-Plymouth Regional Vocational Technical</t>
  </si>
  <si>
    <t>Brockton</t>
  </si>
  <si>
    <t>Brooke Charter School (District)</t>
  </si>
  <si>
    <t>Brookfield</t>
  </si>
  <si>
    <t>Brookline</t>
  </si>
  <si>
    <t>Burlington</t>
  </si>
  <si>
    <t>Cambridge</t>
  </si>
  <si>
    <t>Canton</t>
  </si>
  <si>
    <t>Cape Cod Lighthouse Charter (District)</t>
  </si>
  <si>
    <t>Cape Cod Regional Vocational Technical</t>
  </si>
  <si>
    <t>Carlisle</t>
  </si>
  <si>
    <t>Carver</t>
  </si>
  <si>
    <t>Central Berkshire</t>
  </si>
  <si>
    <t>Chelmsford</t>
  </si>
  <si>
    <t>Chelsea</t>
  </si>
  <si>
    <t>Chesterfield-Goshen</t>
  </si>
  <si>
    <t>Chicopee</t>
  </si>
  <si>
    <t>Christa McAuliffe Charter Public (District)</t>
  </si>
  <si>
    <t>City on a Hill Charter Public School Circuit Street (District)</t>
  </si>
  <si>
    <t>City on a Hill Charter Public School Dudley Square (District)</t>
  </si>
  <si>
    <t>City on a Hill Charter Public School New Bedford (District)</t>
  </si>
  <si>
    <t>Clarksburg</t>
  </si>
  <si>
    <t>Clinton</t>
  </si>
  <si>
    <t>Codman Academy Charter Public (District)</t>
  </si>
  <si>
    <t>Cohasset</t>
  </si>
  <si>
    <t>Collegiate Charter School of Lowell (District)</t>
  </si>
  <si>
    <t>Community Charter School of Cambridge (District)</t>
  </si>
  <si>
    <t>Community Day Charter Public School - Gateway (District)</t>
  </si>
  <si>
    <t>Community Day Charter Public School - Prospect (District)</t>
  </si>
  <si>
    <t>Community Day Charter Public School - R. Kingman Webster (District)</t>
  </si>
  <si>
    <t>Concord</t>
  </si>
  <si>
    <t>Concord-Carlisle</t>
  </si>
  <si>
    <t>Conservatory Lab Charter (District)</t>
  </si>
  <si>
    <t>Conway</t>
  </si>
  <si>
    <t>Danvers</t>
  </si>
  <si>
    <t>Dartmouth</t>
  </si>
  <si>
    <t>Dedham</t>
  </si>
  <si>
    <t>Deerfield</t>
  </si>
  <si>
    <t>Dennis-Yarmouth</t>
  </si>
  <si>
    <t>Dighton-Rehoboth</t>
  </si>
  <si>
    <t>Douglas</t>
  </si>
  <si>
    <t>Dover</t>
  </si>
  <si>
    <t>Dover-Sherborn</t>
  </si>
  <si>
    <t>Dracut</t>
  </si>
  <si>
    <t>Dudley Street Neighborhood Charter School (District)</t>
  </si>
  <si>
    <t>Dudley-Charlton Reg</t>
  </si>
  <si>
    <t>Duxbury</t>
  </si>
  <si>
    <t>East Bridgewater</t>
  </si>
  <si>
    <t>East Longmeadow</t>
  </si>
  <si>
    <t>Eastham</t>
  </si>
  <si>
    <t>Easthampton</t>
  </si>
  <si>
    <t>Easton</t>
  </si>
  <si>
    <t>Edgartown</t>
  </si>
  <si>
    <t>Edward M. Kennedy Academy for Health Careers (Horace Mann Charter) (District)</t>
  </si>
  <si>
    <t>Erving</t>
  </si>
  <si>
    <t>Essex North Shore Agricultural and Technical School District</t>
  </si>
  <si>
    <t>Everett</t>
  </si>
  <si>
    <t>Excel Academy Charter (District)</t>
  </si>
  <si>
    <t>Fairhaven</t>
  </si>
  <si>
    <t>Fall River</t>
  </si>
  <si>
    <t>Falmouth</t>
  </si>
  <si>
    <t>Farmington River Reg</t>
  </si>
  <si>
    <t>Fitchburg</t>
  </si>
  <si>
    <t>Florida</t>
  </si>
  <si>
    <t>Four Rivers Charter Public (District)</t>
  </si>
  <si>
    <t>Foxborough</t>
  </si>
  <si>
    <t>Foxborough Regional Charter (District)</t>
  </si>
  <si>
    <t>Framingham</t>
  </si>
  <si>
    <t>Francis W. Parker Charter Essential (District)</t>
  </si>
  <si>
    <t>Franklin</t>
  </si>
  <si>
    <t>Franklin County Regional Vocational Technical</t>
  </si>
  <si>
    <t>Freetown-Lakeville</t>
  </si>
  <si>
    <t>Frontier</t>
  </si>
  <si>
    <t>Gardner</t>
  </si>
  <si>
    <t>Gateway</t>
  </si>
  <si>
    <t>Georgetown</t>
  </si>
  <si>
    <t>Gill-Montague</t>
  </si>
  <si>
    <t>Global Learning Charter Public (District)</t>
  </si>
  <si>
    <t>Gloucester</t>
  </si>
  <si>
    <t>Gosnold</t>
  </si>
  <si>
    <t>Grafton</t>
  </si>
  <si>
    <t>Granby</t>
  </si>
  <si>
    <t>Greater Fall River Regional Vocational Technical</t>
  </si>
  <si>
    <t>Greater Lawrence Regional Vocational Technical</t>
  </si>
  <si>
    <t>Greater Lowell Regional Vocational Technical</t>
  </si>
  <si>
    <t>Greater New Bedford Regional Vocational Technical</t>
  </si>
  <si>
    <t>Greenfield</t>
  </si>
  <si>
    <t>Groton-Dunstable</t>
  </si>
  <si>
    <t>Hadley</t>
  </si>
  <si>
    <t>Halifax</t>
  </si>
  <si>
    <t>Hamilton-Wenham</t>
  </si>
  <si>
    <t>Hampden Charter School of Science East (District)</t>
  </si>
  <si>
    <t>Hampden-Wilbraham</t>
  </si>
  <si>
    <t>Hampshire</t>
  </si>
  <si>
    <t>Hancock</t>
  </si>
  <si>
    <t>Hanover</t>
  </si>
  <si>
    <t>Harvard</t>
  </si>
  <si>
    <t>Hatfield</t>
  </si>
  <si>
    <t>Haverhill</t>
  </si>
  <si>
    <t>Hawlemont</t>
  </si>
  <si>
    <t>Helen Y. Davis Leadership Academy Charter Public (District)</t>
  </si>
  <si>
    <t>Hill View Montessori Charter Public (District)</t>
  </si>
  <si>
    <t>Hilltown Cooperative Charter Public (District)</t>
  </si>
  <si>
    <t>Hingham</t>
  </si>
  <si>
    <t>Holbrook</t>
  </si>
  <si>
    <t>Holland</t>
  </si>
  <si>
    <t>Holliston</t>
  </si>
  <si>
    <t>Holyoke</t>
  </si>
  <si>
    <t>Holyoke Community Charter (District)</t>
  </si>
  <si>
    <t>Hopedale</t>
  </si>
  <si>
    <t>Hopkinton</t>
  </si>
  <si>
    <t>Hudson</t>
  </si>
  <si>
    <t>Hull</t>
  </si>
  <si>
    <t>Innovation Academy Charter (District)</t>
  </si>
  <si>
    <t>Ipswich</t>
  </si>
  <si>
    <t>KIPP Academy Boston Charter School (District)</t>
  </si>
  <si>
    <t>KIPP Academy Lynn Charter (District)</t>
  </si>
  <si>
    <t>King Philip</t>
  </si>
  <si>
    <t>Kingston</t>
  </si>
  <si>
    <t>Lanesborough</t>
  </si>
  <si>
    <t>Lawrence</t>
  </si>
  <si>
    <t>Lawrence Family Development Charter (District)</t>
  </si>
  <si>
    <t>Lee</t>
  </si>
  <si>
    <t>Leicester</t>
  </si>
  <si>
    <t>Lenox</t>
  </si>
  <si>
    <t>Leominster</t>
  </si>
  <si>
    <t>Leverett</t>
  </si>
  <si>
    <t>Lexington</t>
  </si>
  <si>
    <t>Libertas Academy Charter School (District)</t>
  </si>
  <si>
    <t>Lincoln</t>
  </si>
  <si>
    <t>Lincoln-Sudbury</t>
  </si>
  <si>
    <t>Littleton</t>
  </si>
  <si>
    <t>Longmeadow</t>
  </si>
  <si>
    <t>Lowell</t>
  </si>
  <si>
    <t>Lowell Community Charter Public (District)</t>
  </si>
  <si>
    <t>Lowell Middlesex Academy Charter (District)</t>
  </si>
  <si>
    <t>Ludlow</t>
  </si>
  <si>
    <t>Lunenburg</t>
  </si>
  <si>
    <t>Lynn</t>
  </si>
  <si>
    <t>Lynnfield</t>
  </si>
  <si>
    <t>MATCH Charter Public School (District)</t>
  </si>
  <si>
    <t>Ma Academy for Math and Science</t>
  </si>
  <si>
    <t>Malden</t>
  </si>
  <si>
    <t>Manchester Essex Regional</t>
  </si>
  <si>
    <t>Mansfield</t>
  </si>
  <si>
    <t>Marblehead</t>
  </si>
  <si>
    <t>Marblehead Community Charter Public (District)</t>
  </si>
  <si>
    <t>Marion</t>
  </si>
  <si>
    <t>Marlborough</t>
  </si>
  <si>
    <t>Marshfield</t>
  </si>
  <si>
    <t>Martha's Vineyard</t>
  </si>
  <si>
    <t>Martha's Vineyard Charter (District)</t>
  </si>
  <si>
    <t>Martin Luther King Jr. Charter School of Excellence (District)</t>
  </si>
  <si>
    <t>Masconomet</t>
  </si>
  <si>
    <t>Mashpee</t>
  </si>
  <si>
    <t>Massachusetts Virtual Academy at Greenfield Commonwealth Virtual District</t>
  </si>
  <si>
    <t>Mattapoisett</t>
  </si>
  <si>
    <t>Maynard</t>
  </si>
  <si>
    <t>Medfield</t>
  </si>
  <si>
    <t>Medford</t>
  </si>
  <si>
    <t>Medway</t>
  </si>
  <si>
    <t>Melrose</t>
  </si>
  <si>
    <t>Mendon-Upton</t>
  </si>
  <si>
    <t>Methuen</t>
  </si>
  <si>
    <t>Middleborough</t>
  </si>
  <si>
    <t>Middleton</t>
  </si>
  <si>
    <t>Milford</t>
  </si>
  <si>
    <t>Millbury</t>
  </si>
  <si>
    <t>Millis</t>
  </si>
  <si>
    <t>Milton</t>
  </si>
  <si>
    <t>Minuteman Regional Vocational Technical</t>
  </si>
  <si>
    <t>Mohawk Trail</t>
  </si>
  <si>
    <t>Monomoy Regional School District</t>
  </si>
  <si>
    <t>Monson</t>
  </si>
  <si>
    <t>Montachusett Regional Vocational Technical</t>
  </si>
  <si>
    <t>Mount Greylock</t>
  </si>
  <si>
    <t>Mystic Valley Regional Charter (District)</t>
  </si>
  <si>
    <t>Nahant</t>
  </si>
  <si>
    <t>Nantucket</t>
  </si>
  <si>
    <t>Narragansett</t>
  </si>
  <si>
    <t>Nashoba</t>
  </si>
  <si>
    <t>Nashoba Valley Regional Vocational Technical</t>
  </si>
  <si>
    <t>Natick</t>
  </si>
  <si>
    <t>Nauset</t>
  </si>
  <si>
    <t>Needham</t>
  </si>
  <si>
    <t>Neighborhood House Charter (District)</t>
  </si>
  <si>
    <t>New Bedford</t>
  </si>
  <si>
    <t>New Heights Charter School of Brockton (District)</t>
  </si>
  <si>
    <t>New Salem-Wendell</t>
  </si>
  <si>
    <t>Newburyport</t>
  </si>
  <si>
    <t>Newton</t>
  </si>
  <si>
    <t>Norfolk</t>
  </si>
  <si>
    <t>Norfolk County Agricultural</t>
  </si>
  <si>
    <t>North Adams</t>
  </si>
  <si>
    <t>North Andover</t>
  </si>
  <si>
    <t>North Attleborough</t>
  </si>
  <si>
    <t>North Brookfield</t>
  </si>
  <si>
    <t>North Middlesex</t>
  </si>
  <si>
    <t>North Reading</t>
  </si>
  <si>
    <t>Northampton</t>
  </si>
  <si>
    <t>Northampton-Smith Vocational Agricultural</t>
  </si>
  <si>
    <t>Northboro-Southboro</t>
  </si>
  <si>
    <t>Northborough</t>
  </si>
  <si>
    <t>Northbridge</t>
  </si>
  <si>
    <t>Northeast Metropolitan Regional Vocational Technical</t>
  </si>
  <si>
    <t>Northern Berkshire Regional Vocational Technical</t>
  </si>
  <si>
    <t>Norton</t>
  </si>
  <si>
    <t>Norwell</t>
  </si>
  <si>
    <t>Norwood</t>
  </si>
  <si>
    <t>Oak Bluffs</t>
  </si>
  <si>
    <t>Old Colony Regional Vocational Technical</t>
  </si>
  <si>
    <t>Old Rochester</t>
  </si>
  <si>
    <t>Old Sturbridge Academy Charter Public School (District)</t>
  </si>
  <si>
    <t>Orange</t>
  </si>
  <si>
    <t>Orleans</t>
  </si>
  <si>
    <t>Oxford</t>
  </si>
  <si>
    <t>Palmer</t>
  </si>
  <si>
    <t>Pathfinder Regional Vocational Technical</t>
  </si>
  <si>
    <t>Paulo Freire Social Justice Charter School (District)</t>
  </si>
  <si>
    <t>Peabody</t>
  </si>
  <si>
    <t>Pelham</t>
  </si>
  <si>
    <t>Pembroke</t>
  </si>
  <si>
    <t>Pentucket</t>
  </si>
  <si>
    <t>Petersham</t>
  </si>
  <si>
    <t>Phoenix Academy Public Charter High School Springfield (District)</t>
  </si>
  <si>
    <t>Phoenix Charter Academy (District)</t>
  </si>
  <si>
    <t>Pioneer Charter School of Science (District)</t>
  </si>
  <si>
    <t>Pioneer Charter School of Science II (PCSS-II) (District)</t>
  </si>
  <si>
    <t>Pioneer Valley</t>
  </si>
  <si>
    <t>Pioneer Valley Chinese Immersion Charter (District)</t>
  </si>
  <si>
    <t>Pioneer Valley Performing Arts Charter Public (District)</t>
  </si>
  <si>
    <t>Pittsfield</t>
  </si>
  <si>
    <t>Plainville</t>
  </si>
  <si>
    <t>Plymouth</t>
  </si>
  <si>
    <t>Plympton</t>
  </si>
  <si>
    <t>Prospect Hill Academy Charter (District)</t>
  </si>
  <si>
    <t>Provincetown</t>
  </si>
  <si>
    <t>Quabbin</t>
  </si>
  <si>
    <t>Quaboag Regional</t>
  </si>
  <si>
    <t>Quincy</t>
  </si>
  <si>
    <t>Ralph C Mahar</t>
  </si>
  <si>
    <t>Randolph</t>
  </si>
  <si>
    <t>Reading</t>
  </si>
  <si>
    <t>Revere</t>
  </si>
  <si>
    <t>Richmond</t>
  </si>
  <si>
    <t>Rising Tide Charter Public (District)</t>
  </si>
  <si>
    <t>River Valley Charter (District)</t>
  </si>
  <si>
    <t>Rochester</t>
  </si>
  <si>
    <t>Rockland</t>
  </si>
  <si>
    <t>Rockport</t>
  </si>
  <si>
    <t>Rowe</t>
  </si>
  <si>
    <t>Roxbury Preparatory Charter (District)</t>
  </si>
  <si>
    <t>Sabis International Charter (District)</t>
  </si>
  <si>
    <t>Salem</t>
  </si>
  <si>
    <t>Salem Academy Charter (District)</t>
  </si>
  <si>
    <t>Sandwich</t>
  </si>
  <si>
    <t>Saugus</t>
  </si>
  <si>
    <t>Savoy</t>
  </si>
  <si>
    <t>Scituate</t>
  </si>
  <si>
    <t>Seekonk</t>
  </si>
  <si>
    <t>Seven Hills Charter Public (District)</t>
  </si>
  <si>
    <t>Sharon</t>
  </si>
  <si>
    <t>Shawsheen Valley Regional Vocational Technical</t>
  </si>
  <si>
    <t>Sherborn</t>
  </si>
  <si>
    <t>Shrewsbury</t>
  </si>
  <si>
    <t>Shutesbury</t>
  </si>
  <si>
    <t>Silver Hill Horace Mann Charter (District)</t>
  </si>
  <si>
    <t>Silver Lake</t>
  </si>
  <si>
    <t>Sizer School: A North Central Charter Essential (District)</t>
  </si>
  <si>
    <t>Somerset</t>
  </si>
  <si>
    <t>Somerset Berkley Regional School District</t>
  </si>
  <si>
    <t>Somerville</t>
  </si>
  <si>
    <t>South Hadley</t>
  </si>
  <si>
    <t>South Middlesex Regional Vocational Technical</t>
  </si>
  <si>
    <t>South Shore Charter Public (District)</t>
  </si>
  <si>
    <t>South Shore Regional Vocational Technical</t>
  </si>
  <si>
    <t>Southampton</t>
  </si>
  <si>
    <t>Southborough</t>
  </si>
  <si>
    <t>Southbridge</t>
  </si>
  <si>
    <t>Southeastern Regional Vocational Technical</t>
  </si>
  <si>
    <t>Southern Berkshire</t>
  </si>
  <si>
    <t>Southern Worcester County Regional Vocational Technical</t>
  </si>
  <si>
    <t>Southwick-Tolland-Granville Regional School District</t>
  </si>
  <si>
    <t>Spencer-E Brookfield</t>
  </si>
  <si>
    <t>Springfield</t>
  </si>
  <si>
    <t>Springfield Preparatory Charter School (District)</t>
  </si>
  <si>
    <t>Stoneham</t>
  </si>
  <si>
    <t>Stoughton</t>
  </si>
  <si>
    <t>Sturbridge</t>
  </si>
  <si>
    <t>Sturgis Charter Public (District)</t>
  </si>
  <si>
    <t>Sudbury</t>
  </si>
  <si>
    <t>Sunderland</t>
  </si>
  <si>
    <t>Sutton</t>
  </si>
  <si>
    <t>Swampscott</t>
  </si>
  <si>
    <t>Swansea</t>
  </si>
  <si>
    <t>TEC Connections Academy Commonwealth Virtual School District</t>
  </si>
  <si>
    <t>Tantasqua</t>
  </si>
  <si>
    <t>Taunton</t>
  </si>
  <si>
    <t>Tewksbury</t>
  </si>
  <si>
    <t>Tisbury</t>
  </si>
  <si>
    <t>Topsfield</t>
  </si>
  <si>
    <t>Tri-County Regional Vocational Technical</t>
  </si>
  <si>
    <t>Triton</t>
  </si>
  <si>
    <t>Truro</t>
  </si>
  <si>
    <t>Tyngsborough</t>
  </si>
  <si>
    <t>UP Academy Charter School of Boston (District)</t>
  </si>
  <si>
    <t>UP Academy Charter School of Dorchester (District)</t>
  </si>
  <si>
    <t>Up-Island Regional</t>
  </si>
  <si>
    <t>Upper Cape Cod Regional Vocational Technical</t>
  </si>
  <si>
    <t>Uxbridge</t>
  </si>
  <si>
    <t>Veritas Preparatory Charter School (District)</t>
  </si>
  <si>
    <t>Wachusett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</si>
  <si>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</si>
  <si>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</si>
  <si>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</si>
  <si>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</si>
  <si>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</si>
  <si>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</si>
  <si>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</si>
  <si>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</si>
  <si>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</si>
  <si>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</si>
  <si>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</si>
  <si>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 Boylston</t>
  </si>
  <si>
    <t>West Bridgewater</t>
  </si>
  <si>
    <t>West Springfield</t>
  </si>
  <si>
    <t>Westborough</t>
  </si>
  <si>
    <t>Westfield</t>
  </si>
  <si>
    <t>Westford</t>
  </si>
  <si>
    <t>Westhampton</t>
  </si>
  <si>
    <t>Weston</t>
  </si>
  <si>
    <t>Westport</t>
  </si>
  <si>
    <t>Westwood</t>
  </si>
  <si>
    <t>Weymouth</t>
  </si>
  <si>
    <t>Whately</t>
  </si>
  <si>
    <t>Whitman-Hanson</t>
  </si>
  <si>
    <t>Whittier Regional Vocational Technical</t>
  </si>
  <si>
    <t>Williamsburg</t>
  </si>
  <si>
    <t>Williamstown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</si>
  <si>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</si>
  <si>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</si>
  <si>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</si>
  <si>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</si>
  <si>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</si>
  <si>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</si>
  <si>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</si>
  <si>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</si>
  <si>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State Totals</t>
  </si>
  <si>
    <t>http://carver.org/wp-content/uploads/2014/04/2015-2018-EAPC-Carver-TEACHER-FINAL-contract.pdf</t>
  </si>
  <si>
    <t>Total teaching salaries, divided by the number of full-time equivalent teachers, equals the average teacher salary.More about data.</t>
  </si>
  <si>
    <t>Average</t>
  </si>
  <si>
    <t>October 1st  - 1993 to 2018</t>
  </si>
  <si>
    <t>www.doe.mass.edu/research/reports/2017/12class-size.docx</t>
  </si>
  <si>
    <t>http://www.doe.mass.edu/dart/</t>
  </si>
  <si>
    <t>Change for SY1997-98 (Year 6th grade moved to CMHS in new wing)</t>
  </si>
  <si>
    <t>Change for SY1993-94 (Carver recognized as a PK-12 School District by State coincides with Massachusetts Education Reform Act of 1993 and Chapter 70.</t>
  </si>
  <si>
    <t>County</t>
  </si>
  <si>
    <t>State</t>
  </si>
  <si>
    <t>to SY of CES First Graders</t>
  </si>
  <si>
    <t>Grades PK-2</t>
  </si>
  <si>
    <t>Grades 3-5</t>
  </si>
  <si>
    <t>Grades 6-8</t>
  </si>
  <si>
    <t>Grades 9-12+</t>
  </si>
  <si>
    <t>Not available</t>
  </si>
  <si>
    <t>Change from FY1997 to FY2017</t>
  </si>
  <si>
    <t>Teaching Salaries</t>
  </si>
  <si>
    <t>Sources:</t>
  </si>
  <si>
    <t>PK-5 FTE</t>
  </si>
  <si>
    <t>6-12+ FTE</t>
  </si>
  <si>
    <t>Total FTE</t>
  </si>
  <si>
    <t>FTE Students/ FTE Teachers</t>
  </si>
  <si>
    <t>FTE Teachers</t>
  </si>
  <si>
    <t>Full-time Equivalent (FTE) Students</t>
  </si>
  <si>
    <t>State Percentages</t>
  </si>
  <si>
    <t>Carver Percentages</t>
  </si>
  <si>
    <t>District</t>
  </si>
  <si>
    <t>2017-18</t>
  </si>
  <si>
    <t>Full-time Equivalent</t>
  </si>
  <si>
    <t>All</t>
  </si>
  <si>
    <t>Plymouth County Totals</t>
  </si>
  <si>
    <t>Plymouth County Percentages</t>
  </si>
  <si>
    <r>
      <rPr>
        <b/>
        <sz val="12"/>
        <rFont val="Calibri"/>
        <family val="2"/>
        <scheme val="minor"/>
      </rPr>
      <t>School
Year</t>
    </r>
  </si>
  <si>
    <t>Plymouth-Carver Regional School District (PCRSD)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</si>
</sst>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2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2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color rgb="FF000000"/>
      <name val="Times New Roman"/>
      <family val="1"/>
    </font>
    <font>
      <sz val="11"/>
      <color rgb="FF33333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0DA"/>
      </patternFill>
    </fill>
    <fill>
      <patternFill patternType="solid">
        <fgColor rgb="FFFDE9D9"/>
      </patternFill>
    </fill>
    <fill>
      <patternFill patternType="solid">
        <fgColor rgb="FFCCFFCC"/>
      </patternFill>
    </fill>
    <fill>
      <patternFill patternType="solid">
        <fgColor rgb="FF008000"/>
      </patternFill>
    </fill>
    <fill>
      <patternFill patternType="solid">
        <fgColor rgb="FFFFFF99"/>
      </patternFill>
    </fill>
    <fill>
      <patternFill patternType="solid">
        <fgColor rgb="FFFFCC99"/>
      </patternFill>
    </fill>
    <fill>
      <patternFill patternType="solid">
        <fgColor rgb="FFFF99CC"/>
      </patternFill>
    </fill>
    <fill>
      <patternFill patternType="solid">
        <fgColor rgb="FFC4D79B"/>
      </patternFill>
    </fill>
    <fill>
      <patternFill patternType="solid">
        <fgColor rgb="FFFFFF00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B1A0C7"/>
      </patternFill>
    </fill>
    <fill>
      <patternFill patternType="solid">
        <fgColor rgb="FF993366"/>
      </patternFill>
    </fill>
    <fill>
      <patternFill patternType="solid">
        <fgColor rgb="FFDAEEF3"/>
      </patternFill>
    </fill>
    <fill>
      <patternFill patternType="solid">
        <fgColor rgb="FFDDD9C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0" fontId="11" fillId="5" borderId="1" xfId="0" applyNumberFormat="1" applyFont="1" applyFill="1" applyBorder="1" applyAlignment="1">
      <alignment horizontal="center" vertical="top" wrapText="1"/>
    </xf>
    <xf numFmtId="0" fontId="10" fillId="5" borderId="3" xfId="0" applyNumberFormat="1" applyFont="1" applyFill="1" applyBorder="1" applyAlignment="1">
      <alignment horizontal="center" vertical="top" wrapText="1"/>
    </xf>
    <xf numFmtId="0" fontId="11" fillId="5" borderId="7" xfId="0" applyNumberFormat="1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6" fillId="7" borderId="1" xfId="0" applyNumberFormat="1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>
      <alignment horizontal="center" vertical="top" wrapText="1"/>
    </xf>
    <xf numFmtId="0" fontId="9" fillId="9" borderId="1" xfId="0" applyNumberFormat="1" applyFont="1" applyFill="1" applyBorder="1" applyAlignment="1">
      <alignment horizontal="center" vertical="top" wrapText="1"/>
    </xf>
    <xf numFmtId="0" fontId="6" fillId="9" borderId="1" xfId="0" applyNumberFormat="1" applyFont="1" applyFill="1" applyBorder="1" applyAlignment="1">
      <alignment horizontal="center" vertical="top" wrapText="1"/>
    </xf>
    <xf numFmtId="0" fontId="9" fillId="10" borderId="1" xfId="0" applyNumberFormat="1" applyFont="1" applyFill="1" applyBorder="1" applyAlignment="1">
      <alignment horizontal="center" vertical="top" wrapText="1"/>
    </xf>
    <xf numFmtId="0" fontId="6" fillId="10" borderId="1" xfId="0" applyNumberFormat="1" applyFont="1" applyFill="1" applyBorder="1" applyAlignment="1">
      <alignment horizontal="center" vertical="top" wrapText="1"/>
    </xf>
    <xf numFmtId="0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NumberFormat="1" applyFont="1" applyFill="1" applyBorder="1" applyAlignment="1">
      <alignment horizontal="center" vertical="top" wrapText="1"/>
    </xf>
    <xf numFmtId="0" fontId="9" fillId="12" borderId="1" xfId="0" applyNumberFormat="1" applyFont="1" applyFill="1" applyBorder="1" applyAlignment="1">
      <alignment horizontal="center" vertical="top" wrapText="1"/>
    </xf>
    <xf numFmtId="0" fontId="6" fillId="13" borderId="1" xfId="0" applyNumberFormat="1" applyFont="1" applyFill="1" applyBorder="1" applyAlignment="1">
      <alignment horizontal="center" vertical="top" wrapText="1"/>
    </xf>
    <xf numFmtId="0" fontId="9" fillId="13" borderId="1" xfId="0" applyNumberFormat="1" applyFont="1" applyFill="1" applyBorder="1" applyAlignment="1">
      <alignment horizontal="center" vertical="top" wrapText="1"/>
    </xf>
    <xf numFmtId="0" fontId="11" fillId="14" borderId="1" xfId="0" applyNumberFormat="1" applyFont="1" applyFill="1" applyBorder="1" applyAlignment="1">
      <alignment horizontal="center" vertical="top" wrapText="1"/>
    </xf>
    <xf numFmtId="0" fontId="6" fillId="12" borderId="1" xfId="0" applyNumberFormat="1" applyFont="1" applyFill="1" applyBorder="1" applyAlignment="1">
      <alignment horizontal="center" vertical="top" wrapText="1"/>
    </xf>
    <xf numFmtId="0" fontId="10" fillId="14" borderId="1" xfId="0" applyNumberFormat="1" applyFont="1" applyFill="1" applyBorder="1" applyAlignment="1">
      <alignment horizontal="center" vertical="top" wrapText="1"/>
    </xf>
    <xf numFmtId="0" fontId="9" fillId="15" borderId="1" xfId="0" applyNumberFormat="1" applyFont="1" applyFill="1" applyBorder="1" applyAlignment="1">
      <alignment horizontal="center" vertical="top" wrapText="1"/>
    </xf>
    <xf numFmtId="0" fontId="6" fillId="15" borderId="1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13" borderId="6" xfId="0" applyNumberFormat="1" applyFont="1" applyFill="1" applyBorder="1" applyAlignment="1">
      <alignment horizontal="center" vertical="top" wrapText="1"/>
    </xf>
    <xf numFmtId="0" fontId="6" fillId="15" borderId="6" xfId="0" applyNumberFormat="1" applyFont="1" applyFill="1" applyBorder="1" applyAlignment="1">
      <alignment horizontal="center" vertical="top" wrapText="1"/>
    </xf>
    <xf numFmtId="0" fontId="10" fillId="14" borderId="6" xfId="0" applyNumberFormat="1" applyFont="1" applyFill="1" applyBorder="1" applyAlignment="1">
      <alignment horizontal="center" vertical="top" wrapText="1"/>
    </xf>
    <xf numFmtId="0" fontId="6" fillId="12" borderId="6" xfId="0" applyNumberFormat="1" applyFont="1" applyFill="1" applyBorder="1" applyAlignment="1">
      <alignment horizontal="center" vertical="top" wrapText="1"/>
    </xf>
    <xf numFmtId="0" fontId="6" fillId="11" borderId="6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16" borderId="7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7" fillId="16" borderId="11" xfId="0" applyNumberFormat="1" applyFont="1" applyFill="1" applyBorder="1" applyAlignment="1">
      <alignment vertical="top"/>
    </xf>
    <xf numFmtId="0" fontId="7" fillId="16" borderId="12" xfId="0" applyNumberFormat="1" applyFont="1" applyFill="1" applyBorder="1" applyAlignment="1">
      <alignment vertical="top" wrapText="1"/>
    </xf>
    <xf numFmtId="0" fontId="7" fillId="16" borderId="13" xfId="0" applyNumberFormat="1" applyFont="1" applyFill="1" applyBorder="1" applyAlignment="1">
      <alignment horizontal="center" vertical="top" wrapText="1"/>
    </xf>
    <xf numFmtId="0" fontId="7" fillId="16" borderId="14" xfId="0" applyNumberFormat="1" applyFont="1" applyFill="1" applyBorder="1" applyAlignment="1">
      <alignment horizontal="center" vertical="top" wrapText="1"/>
    </xf>
    <xf numFmtId="0" fontId="7" fillId="16" borderId="15" xfId="0" applyNumberFormat="1" applyFont="1" applyFill="1" applyBorder="1" applyAlignment="1">
      <alignment vertical="top"/>
    </xf>
    <xf numFmtId="0" fontId="7" fillId="16" borderId="16" xfId="0" applyNumberFormat="1" applyFont="1" applyFill="1" applyBorder="1" applyAlignment="1">
      <alignment vertical="top" wrapText="1"/>
    </xf>
    <xf numFmtId="164" fontId="7" fillId="0" borderId="17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17" borderId="1" xfId="0" applyNumberFormat="1" applyFont="1" applyFill="1" applyBorder="1" applyAlignment="1">
      <alignment horizontal="center" vertical="top" wrapText="1"/>
    </xf>
    <xf numFmtId="0" fontId="9" fillId="17" borderId="6" xfId="0" applyNumberFormat="1" applyFont="1" applyFill="1" applyBorder="1" applyAlignment="1">
      <alignment horizontal="center" vertical="top" wrapText="1"/>
    </xf>
    <xf numFmtId="0" fontId="7" fillId="18" borderId="7" xfId="0" applyNumberFormat="1" applyFont="1" applyFill="1" applyBorder="1" applyAlignment="1">
      <alignment horizontal="center" vertical="top" wrapText="1"/>
    </xf>
    <xf numFmtId="0" fontId="6" fillId="18" borderId="1" xfId="0" applyNumberFormat="1" applyFont="1" applyFill="1" applyBorder="1" applyAlignment="1">
      <alignment horizontal="center" vertical="top" wrapText="1"/>
    </xf>
    <xf numFmtId="0" fontId="9" fillId="18" borderId="1" xfId="0" applyNumberFormat="1" applyFont="1" applyFill="1" applyBorder="1" applyAlignment="1">
      <alignment horizontal="center" vertical="top" wrapText="1"/>
    </xf>
    <xf numFmtId="0" fontId="9" fillId="18" borderId="7" xfId="0" applyNumberFormat="1" applyFont="1" applyFill="1" applyBorder="1" applyAlignment="1">
      <alignment horizontal="center" vertical="top" wrapText="1"/>
    </xf>
    <xf numFmtId="0" fontId="2" fillId="5" borderId="7" xfId="0" applyNumberFormat="1" applyFont="1" applyFill="1" applyBorder="1" applyAlignment="1">
      <alignment horizontal="center" vertical="top" wrapText="1"/>
    </xf>
    <xf numFmtId="0" fontId="7" fillId="21" borderId="7" xfId="0" applyNumberFormat="1" applyFont="1" applyFill="1" applyBorder="1" applyAlignment="1">
      <alignment horizontal="center" vertical="top" wrapText="1"/>
    </xf>
    <xf numFmtId="0" fontId="6" fillId="21" borderId="1" xfId="0" applyNumberFormat="1" applyFont="1" applyFill="1" applyBorder="1" applyAlignment="1">
      <alignment horizontal="center" vertical="top" wrapText="1"/>
    </xf>
    <xf numFmtId="0" fontId="9" fillId="21" borderId="1" xfId="0" applyNumberFormat="1" applyFont="1" applyFill="1" applyBorder="1" applyAlignment="1">
      <alignment horizontal="center" vertical="top" wrapText="1"/>
    </xf>
    <xf numFmtId="0" fontId="9" fillId="21" borderId="7" xfId="0" applyNumberFormat="1" applyFont="1" applyFill="1" applyBorder="1" applyAlignment="1">
      <alignment horizontal="center" vertical="top" wrapText="1"/>
    </xf>
    <xf numFmtId="0" fontId="6" fillId="15" borderId="7" xfId="0" applyNumberFormat="1" applyFont="1" applyFill="1" applyBorder="1" applyAlignment="1">
      <alignment horizontal="center" vertical="top" wrapText="1"/>
    </xf>
    <xf numFmtId="0" fontId="11" fillId="5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11" borderId="6" xfId="0" applyNumberFormat="1" applyFont="1" applyFill="1" applyBorder="1" applyAlignment="1">
      <alignment horizontal="center" vertical="top" wrapText="1"/>
    </xf>
    <xf numFmtId="0" fontId="9" fillId="12" borderId="6" xfId="0" applyNumberFormat="1" applyFont="1" applyFill="1" applyBorder="1" applyAlignment="1">
      <alignment horizontal="center" vertical="top" wrapText="1"/>
    </xf>
    <xf numFmtId="0" fontId="11" fillId="14" borderId="6" xfId="0" applyNumberFormat="1" applyFont="1" applyFill="1" applyBorder="1" applyAlignment="1">
      <alignment horizontal="center" vertical="top" wrapText="1"/>
    </xf>
    <xf numFmtId="0" fontId="6" fillId="17" borderId="7" xfId="0" applyNumberFormat="1" applyFont="1" applyFill="1" applyBorder="1" applyAlignment="1">
      <alignment horizontal="center" vertical="top" wrapText="1"/>
    </xf>
    <xf numFmtId="0" fontId="9" fillId="17" borderId="7" xfId="0" applyNumberFormat="1" applyFont="1" applyFill="1" applyBorder="1" applyAlignment="1">
      <alignment horizontal="center" vertical="top" wrapText="1"/>
    </xf>
    <xf numFmtId="0" fontId="6" fillId="17" borderId="9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3" fillId="0" borderId="18" xfId="3" applyFill="1" applyBorder="1" applyAlignment="1">
      <alignment horizontal="left" vertical="center" wrapText="1"/>
    </xf>
    <xf numFmtId="0" fontId="3" fillId="19" borderId="18" xfId="3" applyFill="1" applyBorder="1" applyAlignment="1">
      <alignment horizontal="left" vertical="center" wrapText="1"/>
    </xf>
    <xf numFmtId="0" fontId="3" fillId="20" borderId="18" xfId="3" applyFill="1" applyBorder="1" applyAlignment="1">
      <alignment horizontal="left" vertical="center" wrapText="1"/>
    </xf>
    <xf numFmtId="0" fontId="3" fillId="23" borderId="18" xfId="3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166" fontId="15" fillId="22" borderId="7" xfId="1" applyNumberFormat="1" applyFont="1" applyFill="1" applyBorder="1" applyAlignment="1">
      <alignment horizontal="center" vertical="center" wrapText="1"/>
    </xf>
    <xf numFmtId="0" fontId="15" fillId="22" borderId="7" xfId="0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center" vertical="top" wrapText="1"/>
    </xf>
    <xf numFmtId="0" fontId="7" fillId="16" borderId="19" xfId="0" applyNumberFormat="1" applyFont="1" applyFill="1" applyBorder="1" applyAlignment="1">
      <alignment horizontal="center" vertical="top" wrapText="1"/>
    </xf>
    <xf numFmtId="164" fontId="7" fillId="0" borderId="20" xfId="2" applyNumberFormat="1" applyFont="1" applyFill="1" applyBorder="1" applyAlignment="1">
      <alignment horizontal="center" vertical="top" wrapText="1"/>
    </xf>
    <xf numFmtId="0" fontId="7" fillId="16" borderId="21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/>
    </xf>
    <xf numFmtId="0" fontId="2" fillId="5" borderId="7" xfId="0" applyNumberFormat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horizontal="center" vertical="top"/>
    </xf>
    <xf numFmtId="0" fontId="6" fillId="23" borderId="0" xfId="0" applyFont="1" applyFill="1" applyBorder="1" applyAlignment="1">
      <alignment horizontal="left" vertical="top"/>
    </xf>
    <xf numFmtId="0" fontId="6" fillId="23" borderId="0" xfId="0" applyFont="1" applyFill="1" applyBorder="1" applyAlignment="1">
      <alignment horizontal="center" vertical="top"/>
    </xf>
    <xf numFmtId="166" fontId="18" fillId="23" borderId="0" xfId="0" applyNumberFormat="1" applyFont="1" applyFill="1" applyBorder="1" applyAlignment="1">
      <alignment horizontal="left" vertical="top"/>
    </xf>
    <xf numFmtId="0" fontId="2" fillId="24" borderId="7" xfId="0" applyNumberFormat="1" applyFont="1" applyFill="1" applyBorder="1" applyAlignment="1">
      <alignment vertical="top"/>
    </xf>
    <xf numFmtId="0" fontId="2" fillId="24" borderId="0" xfId="0" applyFont="1" applyFill="1" applyBorder="1" applyAlignment="1">
      <alignment horizontal="left" vertical="top"/>
    </xf>
    <xf numFmtId="0" fontId="2" fillId="5" borderId="22" xfId="0" applyNumberFormat="1" applyFont="1" applyFill="1" applyBorder="1" applyAlignment="1">
      <alignment vertical="top"/>
    </xf>
    <xf numFmtId="0" fontId="2" fillId="5" borderId="0" xfId="0" applyNumberFormat="1" applyFont="1" applyFill="1" applyBorder="1" applyAlignment="1">
      <alignment vertical="top"/>
    </xf>
    <xf numFmtId="0" fontId="6" fillId="18" borderId="0" xfId="0" applyNumberFormat="1" applyFont="1" applyFill="1" applyBorder="1" applyAlignment="1">
      <alignment horizontal="left" vertical="top"/>
    </xf>
    <xf numFmtId="0" fontId="6" fillId="18" borderId="0" xfId="0" applyFont="1" applyFill="1" applyBorder="1" applyAlignment="1">
      <alignment horizontal="left" vertical="top"/>
    </xf>
    <xf numFmtId="0" fontId="6" fillId="21" borderId="0" xfId="0" applyFont="1" applyFill="1" applyBorder="1" applyAlignment="1">
      <alignment horizontal="left" vertical="top"/>
    </xf>
    <xf numFmtId="166" fontId="15" fillId="18" borderId="7" xfId="1" applyNumberFormat="1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top"/>
    </xf>
    <xf numFmtId="0" fontId="5" fillId="23" borderId="9" xfId="0" applyNumberFormat="1" applyFont="1" applyFill="1" applyBorder="1" applyAlignment="1">
      <alignment horizontal="center" vertical="top" wrapText="1"/>
    </xf>
    <xf numFmtId="1" fontId="5" fillId="23" borderId="9" xfId="0" applyNumberFormat="1" applyFont="1" applyFill="1" applyBorder="1" applyAlignment="1">
      <alignment horizontal="center" vertical="top" wrapText="1"/>
    </xf>
    <xf numFmtId="164" fontId="5" fillId="23" borderId="7" xfId="2" applyNumberFormat="1" applyFont="1" applyFill="1" applyBorder="1" applyAlignment="1">
      <alignment horizontal="center" vertical="top" wrapText="1"/>
    </xf>
    <xf numFmtId="0" fontId="5" fillId="23" borderId="7" xfId="0" applyNumberFormat="1" applyFont="1" applyFill="1" applyBorder="1" applyAlignment="1">
      <alignment horizontal="center" vertical="center" wrapText="1"/>
    </xf>
    <xf numFmtId="0" fontId="6" fillId="23" borderId="2" xfId="0" applyNumberFormat="1" applyFont="1" applyFill="1" applyBorder="1" applyAlignment="1">
      <alignment horizontal="center" vertical="top" wrapText="1"/>
    </xf>
    <xf numFmtId="0" fontId="6" fillId="23" borderId="26" xfId="0" applyNumberFormat="1" applyFont="1" applyFill="1" applyBorder="1" applyAlignment="1">
      <alignment horizontal="center" vertical="top" wrapText="1"/>
    </xf>
    <xf numFmtId="0" fontId="5" fillId="23" borderId="2" xfId="0" applyNumberFormat="1" applyFont="1" applyFill="1" applyBorder="1" applyAlignment="1">
      <alignment horizontal="center" vertical="center" wrapText="1"/>
    </xf>
    <xf numFmtId="0" fontId="5" fillId="23" borderId="1" xfId="0" applyNumberFormat="1" applyFont="1" applyFill="1" applyBorder="1" applyAlignment="1">
      <alignment horizontal="center" vertical="center" wrapText="1"/>
    </xf>
    <xf numFmtId="0" fontId="5" fillId="23" borderId="6" xfId="0" applyNumberFormat="1" applyFont="1" applyFill="1" applyBorder="1" applyAlignment="1">
      <alignment horizontal="center" vertical="center" wrapText="1"/>
    </xf>
    <xf numFmtId="0" fontId="6" fillId="23" borderId="5" xfId="0" applyNumberFormat="1" applyFont="1" applyFill="1" applyBorder="1" applyAlignment="1">
      <alignment horizontal="center" vertical="top" wrapText="1"/>
    </xf>
    <xf numFmtId="2" fontId="15" fillId="22" borderId="7" xfId="0" applyNumberFormat="1" applyFont="1" applyFill="1" applyBorder="1" applyAlignment="1">
      <alignment horizontal="center" vertical="center" wrapText="1"/>
    </xf>
    <xf numFmtId="2" fontId="15" fillId="18" borderId="7" xfId="0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9" fontId="3" fillId="0" borderId="0" xfId="3" applyNumberFormat="1" applyFont="1" applyFill="1" applyBorder="1" applyAlignment="1">
      <alignment horizontal="left" vertical="top"/>
    </xf>
    <xf numFmtId="166" fontId="6" fillId="23" borderId="7" xfId="0" applyNumberFormat="1" applyFont="1" applyFill="1" applyBorder="1" applyAlignment="1">
      <alignment horizontal="left" vertical="top"/>
    </xf>
    <xf numFmtId="0" fontId="15" fillId="23" borderId="7" xfId="0" applyFont="1" applyFill="1" applyBorder="1" applyAlignment="1">
      <alignment horizontal="center" vertical="center" wrapText="1"/>
    </xf>
    <xf numFmtId="2" fontId="15" fillId="23" borderId="7" xfId="0" applyNumberFormat="1" applyFont="1" applyFill="1" applyBorder="1" applyAlignment="1">
      <alignment horizontal="center" vertical="center" wrapText="1"/>
    </xf>
    <xf numFmtId="164" fontId="6" fillId="23" borderId="7" xfId="2" applyNumberFormat="1" applyFont="1" applyFill="1" applyBorder="1" applyAlignment="1">
      <alignment horizontal="center" vertical="top"/>
    </xf>
    <xf numFmtId="166" fontId="15" fillId="18" borderId="22" xfId="1" applyNumberFormat="1" applyFont="1" applyFill="1" applyBorder="1" applyAlignment="1">
      <alignment horizontal="center" vertical="center" wrapText="1"/>
    </xf>
    <xf numFmtId="166" fontId="15" fillId="22" borderId="22" xfId="1" applyNumberFormat="1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21" borderId="7" xfId="0" applyFont="1" applyFill="1" applyBorder="1" applyAlignment="1">
      <alignment horizontal="center" vertical="top"/>
    </xf>
    <xf numFmtId="0" fontId="5" fillId="23" borderId="22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/>
    </xf>
    <xf numFmtId="0" fontId="16" fillId="24" borderId="7" xfId="0" applyFont="1" applyFill="1" applyBorder="1" applyAlignment="1">
      <alignment horizontal="center" vertical="top"/>
    </xf>
    <xf numFmtId="0" fontId="6" fillId="23" borderId="4" xfId="0" applyNumberFormat="1" applyFont="1" applyFill="1" applyBorder="1" applyAlignment="1">
      <alignment horizontal="center" vertical="top" wrapText="1"/>
    </xf>
    <xf numFmtId="0" fontId="7" fillId="23" borderId="2" xfId="0" applyNumberFormat="1" applyFont="1" applyFill="1" applyBorder="1" applyAlignment="1">
      <alignment horizontal="center" vertical="top" wrapText="1"/>
    </xf>
    <xf numFmtId="166" fontId="6" fillId="21" borderId="22" xfId="1" applyNumberFormat="1" applyFont="1" applyFill="1" applyBorder="1" applyAlignment="1">
      <alignment horizontal="center" vertical="top" wrapText="1"/>
    </xf>
    <xf numFmtId="166" fontId="6" fillId="21" borderId="7" xfId="1" applyNumberFormat="1" applyFont="1" applyFill="1" applyBorder="1" applyAlignment="1">
      <alignment horizontal="center" vertical="top" wrapText="1"/>
    </xf>
    <xf numFmtId="0" fontId="6" fillId="21" borderId="7" xfId="0" applyNumberFormat="1" applyFont="1" applyFill="1" applyBorder="1" applyAlignment="1">
      <alignment horizontal="center" vertical="top" wrapText="1"/>
    </xf>
    <xf numFmtId="2" fontId="6" fillId="21" borderId="7" xfId="0" applyNumberFormat="1" applyFont="1" applyFill="1" applyBorder="1" applyAlignment="1">
      <alignment horizontal="center" vertical="top" wrapText="1"/>
    </xf>
    <xf numFmtId="164" fontId="21" fillId="0" borderId="0" xfId="2" applyNumberFormat="1" applyFont="1" applyFill="1" applyBorder="1" applyAlignment="1">
      <alignment horizontal="left" vertical="top"/>
    </xf>
    <xf numFmtId="0" fontId="17" fillId="23" borderId="11" xfId="0" applyFont="1" applyFill="1" applyBorder="1" applyAlignment="1">
      <alignment horizontal="right" vertical="top"/>
    </xf>
    <xf numFmtId="166" fontId="18" fillId="23" borderId="12" xfId="0" applyNumberFormat="1" applyFont="1" applyFill="1" applyBorder="1" applyAlignment="1">
      <alignment horizontal="left" vertical="top"/>
    </xf>
    <xf numFmtId="0" fontId="6" fillId="23" borderId="12" xfId="0" applyFont="1" applyFill="1" applyBorder="1" applyAlignment="1">
      <alignment horizontal="left" vertical="top"/>
    </xf>
    <xf numFmtId="165" fontId="6" fillId="23" borderId="27" xfId="0" applyNumberFormat="1" applyFont="1" applyFill="1" applyBorder="1" applyAlignment="1">
      <alignment horizontal="center" vertical="top"/>
    </xf>
    <xf numFmtId="0" fontId="17" fillId="23" borderId="24" xfId="0" applyFont="1" applyFill="1" applyBorder="1" applyAlignment="1">
      <alignment horizontal="right" vertical="top"/>
    </xf>
    <xf numFmtId="0" fontId="6" fillId="23" borderId="25" xfId="0" applyFont="1" applyFill="1" applyBorder="1" applyAlignment="1">
      <alignment horizontal="left" vertical="top"/>
    </xf>
    <xf numFmtId="0" fontId="17" fillId="23" borderId="15" xfId="0" applyFont="1" applyFill="1" applyBorder="1" applyAlignment="1">
      <alignment horizontal="right" vertical="top"/>
    </xf>
    <xf numFmtId="166" fontId="18" fillId="23" borderId="16" xfId="0" applyNumberFormat="1" applyFont="1" applyFill="1" applyBorder="1" applyAlignment="1">
      <alignment horizontal="left" vertical="top"/>
    </xf>
    <xf numFmtId="0" fontId="6" fillId="23" borderId="16" xfId="0" applyFont="1" applyFill="1" applyBorder="1" applyAlignment="1">
      <alignment horizontal="left" vertical="top"/>
    </xf>
    <xf numFmtId="0" fontId="6" fillId="23" borderId="28" xfId="0" applyFont="1" applyFill="1" applyBorder="1" applyAlignment="1">
      <alignment horizontal="left" vertical="top"/>
    </xf>
    <xf numFmtId="1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 wrapText="1"/>
    </xf>
    <xf numFmtId="1" fontId="10" fillId="5" borderId="7" xfId="0" applyNumberFormat="1" applyFont="1" applyFill="1" applyBorder="1" applyAlignment="1">
      <alignment horizontal="center" vertical="top" wrapText="1"/>
    </xf>
    <xf numFmtId="0" fontId="10" fillId="5" borderId="7" xfId="0" applyNumberFormat="1" applyFont="1" applyFill="1" applyBorder="1" applyAlignment="1">
      <alignment horizontal="center" vertical="top" wrapText="1"/>
    </xf>
    <xf numFmtId="1" fontId="10" fillId="24" borderId="7" xfId="0" applyNumberFormat="1" applyFont="1" applyFill="1" applyBorder="1" applyAlignment="1">
      <alignment horizontal="center" vertical="top" wrapText="1"/>
    </xf>
    <xf numFmtId="1" fontId="6" fillId="18" borderId="7" xfId="0" applyNumberFormat="1" applyFont="1" applyFill="1" applyBorder="1" applyAlignment="1">
      <alignment horizontal="center" vertical="top"/>
    </xf>
    <xf numFmtId="1" fontId="6" fillId="21" borderId="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/>
    </xf>
    <xf numFmtId="0" fontId="3" fillId="20" borderId="18" xfId="3" applyFill="1" applyBorder="1" applyAlignment="1">
      <alignment horizontal="center" vertical="center" wrapText="1"/>
    </xf>
    <xf numFmtId="0" fontId="3" fillId="19" borderId="18" xfId="3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19" borderId="18" xfId="0" applyNumberFormat="1" applyFont="1" applyFill="1" applyBorder="1" applyAlignment="1">
      <alignment horizontal="center" vertical="center" wrapText="1"/>
    </xf>
    <xf numFmtId="165" fontId="4" fillId="2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20" borderId="18" xfId="3" applyFill="1" applyBorder="1" applyAlignment="1">
      <alignment vertical="center" wrapText="1"/>
    </xf>
    <xf numFmtId="0" fontId="3" fillId="23" borderId="18" xfId="3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left" vertical="top"/>
    </xf>
    <xf numFmtId="0" fontId="0" fillId="25" borderId="7" xfId="0" applyFill="1" applyBorder="1" applyAlignment="1">
      <alignment horizontal="left" vertical="top" wrapText="1"/>
    </xf>
    <xf numFmtId="0" fontId="0" fillId="25" borderId="7" xfId="0" applyFill="1" applyBorder="1" applyAlignment="1">
      <alignment horizontal="center" vertical="top" wrapText="1"/>
    </xf>
    <xf numFmtId="0" fontId="4" fillId="25" borderId="7" xfId="0" applyFont="1" applyFill="1" applyBorder="1" applyAlignment="1">
      <alignment horizontal="center" vertical="center" wrapText="1"/>
    </xf>
    <xf numFmtId="165" fontId="4" fillId="25" borderId="7" xfId="0" applyNumberFormat="1" applyFont="1" applyFill="1" applyBorder="1" applyAlignment="1">
      <alignment horizontal="center" vertical="center" wrapText="1"/>
    </xf>
    <xf numFmtId="0" fontId="9" fillId="23" borderId="8" xfId="0" applyNumberFormat="1" applyFont="1" applyFill="1" applyBorder="1" applyAlignment="1">
      <alignment horizontal="center" vertical="top"/>
    </xf>
    <xf numFmtId="0" fontId="9" fillId="23" borderId="23" xfId="0" applyNumberFormat="1" applyFont="1" applyFill="1" applyBorder="1" applyAlignment="1">
      <alignment horizontal="center" vertical="top"/>
    </xf>
    <xf numFmtId="0" fontId="9" fillId="23" borderId="22" xfId="0" applyNumberFormat="1" applyFont="1" applyFill="1" applyBorder="1" applyAlignment="1">
      <alignment horizontal="center" vertical="top"/>
    </xf>
    <xf numFmtId="0" fontId="23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/>
    </xf>
    <xf numFmtId="0" fontId="20" fillId="23" borderId="12" xfId="0" applyFont="1" applyFill="1" applyBorder="1" applyAlignment="1">
      <alignment horizontal="center" vertical="center"/>
    </xf>
    <xf numFmtId="0" fontId="20" fillId="23" borderId="27" xfId="0" applyFont="1" applyFill="1" applyBorder="1" applyAlignment="1">
      <alignment horizontal="center" vertical="center"/>
    </xf>
    <xf numFmtId="0" fontId="20" fillId="23" borderId="24" xfId="0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/>
    </xf>
    <xf numFmtId="0" fontId="20" fillId="23" borderId="15" xfId="0" applyFont="1" applyFill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20" fillId="23" borderId="28" xfId="0" applyFont="1" applyFill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top"/>
    </xf>
    <xf numFmtId="0" fontId="9" fillId="23" borderId="11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28" xfId="0" applyFont="1" applyFill="1" applyBorder="1" applyAlignment="1">
      <alignment horizontal="center" vertical="center" wrapText="1"/>
    </xf>
    <xf numFmtId="0" fontId="9" fillId="23" borderId="7" xfId="0" applyNumberFormat="1" applyFont="1" applyFill="1" applyBorder="1" applyAlignment="1">
      <alignment horizontal="center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oe.mass.edu/research/reports/2017/12class-size.docx" TargetMode="External"/><Relationship Id="rId7" Type="http://schemas.openxmlformats.org/officeDocument/2006/relationships/hyperlink" Target="http://profiles.doe.mass.edu/statereport/teachersalaries.aspx" TargetMode="External"/><Relationship Id="rId2" Type="http://schemas.openxmlformats.org/officeDocument/2006/relationships/hyperlink" Target="http://profiles.doe.mass.edu/statereport/enrollmentbygrade.aspx" TargetMode="External"/><Relationship Id="rId1" Type="http://schemas.openxmlformats.org/officeDocument/2006/relationships/hyperlink" Target="http://finance1.doe.mass.edu/statistics/" TargetMode="External"/><Relationship Id="rId6" Type="http://schemas.openxmlformats.org/officeDocument/2006/relationships/hyperlink" Target="http://profiles.doe.mass.edu/help/data.aspx" TargetMode="External"/><Relationship Id="rId5" Type="http://schemas.openxmlformats.org/officeDocument/2006/relationships/hyperlink" Target="http://carver.org/wp-content/uploads/2014/04/2015-2018-EAPC-Carver-TEACHER-FINAL-contract.pdf" TargetMode="External"/><Relationship Id="rId4" Type="http://schemas.openxmlformats.org/officeDocument/2006/relationships/hyperlink" Target="http://www.doe.mass.edu/dart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rofiles.doe.mass.edu/profiles/teacher.aspx?orgcode=00830000&amp;orgtypecode=5&amp;leftNavId=828&amp;fycode=2018" TargetMode="External"/><Relationship Id="rId299" Type="http://schemas.openxmlformats.org/officeDocument/2006/relationships/hyperlink" Target="http://profiles.doe.mass.edu/profiles/teacher.aspx?orgcode=04970000&amp;orgtypecode=5&amp;leftNavId=828&amp;fycode=2018" TargetMode="External"/><Relationship Id="rId21" Type="http://schemas.openxmlformats.org/officeDocument/2006/relationships/hyperlink" Target="http://profiles.doe.mass.edu/profiles/teacher.aspx?orgcode=00080000&amp;orgtypecode=5&amp;leftNavId=828&amp;fycode=2018" TargetMode="External"/><Relationship Id="rId63" Type="http://schemas.openxmlformats.org/officeDocument/2006/relationships/hyperlink" Target="http://profiles.doe.mass.edu/profiles/teacher.aspx?orgcode=00390000&amp;orgtypecode=5&amp;leftNavId=828&amp;fycode=2018" TargetMode="External"/><Relationship Id="rId159" Type="http://schemas.openxmlformats.org/officeDocument/2006/relationships/hyperlink" Target="http://profiles.doe.mass.edu/profiles/teacher.aspx?orgcode=01180000&amp;orgtypecode=5&amp;leftNavId=828&amp;fycode=2018" TargetMode="External"/><Relationship Id="rId324" Type="http://schemas.openxmlformats.org/officeDocument/2006/relationships/hyperlink" Target="http://profiles.doe.mass.edu/profiles/teacher.aspx?orgcode=04850000&amp;orgtypecode=5&amp;leftNavId=828&amp;fycode=2018" TargetMode="External"/><Relationship Id="rId366" Type="http://schemas.openxmlformats.org/officeDocument/2006/relationships/hyperlink" Target="http://profiles.doe.mass.edu/profiles/teacher.aspx?orgcode=07700000&amp;orgtypecode=5&amp;leftNavId=828&amp;fycode=2018" TargetMode="External"/><Relationship Id="rId170" Type="http://schemas.openxmlformats.org/officeDocument/2006/relationships/hyperlink" Target="http://profiles.doe.mass.edu/profiles/teacher.aspx?orgcode=04190000&amp;orgtypecode=5&amp;leftNavId=828&amp;fycode=2018" TargetMode="External"/><Relationship Id="rId226" Type="http://schemas.openxmlformats.org/officeDocument/2006/relationships/hyperlink" Target="http://profiles.doe.mass.edu/profiles/teacher.aspx?orgcode=01730000&amp;orgtypecode=5&amp;leftNavId=828&amp;fycode=2018" TargetMode="External"/><Relationship Id="rId433" Type="http://schemas.openxmlformats.org/officeDocument/2006/relationships/hyperlink" Target="https://www.cleargov.com/massachusetts/plymouth" TargetMode="External"/><Relationship Id="rId268" Type="http://schemas.openxmlformats.org/officeDocument/2006/relationships/hyperlink" Target="http://profiles.doe.mass.edu/profiles/teacher.aspx?orgcode=02170000&amp;orgtypecode=5&amp;leftNavId=828&amp;fycode=2018" TargetMode="External"/><Relationship Id="rId32" Type="http://schemas.openxmlformats.org/officeDocument/2006/relationships/hyperlink" Target="http://profiles.doe.mass.edu/profiles/teacher.aspx?orgcode=00170000&amp;orgtypecode=5&amp;leftNavId=828&amp;fycode=2018" TargetMode="External"/><Relationship Id="rId74" Type="http://schemas.openxmlformats.org/officeDocument/2006/relationships/hyperlink" Target="http://profiles.doe.mass.edu/profiles/teacher.aspx?orgcode=00460000&amp;orgtypecode=5&amp;leftNavId=828&amp;fycode=2018" TargetMode="External"/><Relationship Id="rId128" Type="http://schemas.openxmlformats.org/officeDocument/2006/relationships/hyperlink" Target="http://profiles.doe.mass.edu/profiles/teacher.aspx?orgcode=00940000&amp;orgtypecode=5&amp;leftNavId=828&amp;fycode=2018" TargetMode="External"/><Relationship Id="rId335" Type="http://schemas.openxmlformats.org/officeDocument/2006/relationships/hyperlink" Target="http://profiles.doe.mass.edu/profiles/teacher.aspx?orgcode=02720000&amp;orgtypecode=5&amp;leftNavId=828&amp;fycode=2018" TargetMode="External"/><Relationship Id="rId377" Type="http://schemas.openxmlformats.org/officeDocument/2006/relationships/hyperlink" Target="http://profiles.doe.mass.edu/profiles/teacher.aspx?orgcode=07740000&amp;orgtypecode=5&amp;leftNavId=828&amp;fycode=2018" TargetMode="External"/><Relationship Id="rId5" Type="http://schemas.openxmlformats.org/officeDocument/2006/relationships/hyperlink" Target="javascript:__doPostBack('ctl00$ContentPlaceHolder1$teacherDataGridView','Sort$field3')" TargetMode="External"/><Relationship Id="rId181" Type="http://schemas.openxmlformats.org/officeDocument/2006/relationships/hyperlink" Target="http://profiles.doe.mass.edu/profiles/teacher.aspx?orgcode=01410000&amp;orgtypecode=5&amp;leftNavId=828&amp;fycode=2018" TargetMode="External"/><Relationship Id="rId237" Type="http://schemas.openxmlformats.org/officeDocument/2006/relationships/hyperlink" Target="http://profiles.doe.mass.edu/profiles/teacher.aspx?orgcode=01860000&amp;orgtypecode=5&amp;leftNavId=828&amp;fycode=2018" TargetMode="External"/><Relationship Id="rId402" Type="http://schemas.openxmlformats.org/officeDocument/2006/relationships/hyperlink" Target="http://profiles.doe.mass.edu/profiles/teacher.aspx?orgcode=03350000&amp;orgtypecode=5&amp;leftNavId=828&amp;fycode=2018" TargetMode="External"/><Relationship Id="rId279" Type="http://schemas.openxmlformats.org/officeDocument/2006/relationships/hyperlink" Target="http://profiles.doe.mass.edu/profiles/teacher.aspx?orgcode=02210000&amp;orgtypecode=5&amp;leftNavId=828&amp;fycode=2018" TargetMode="External"/><Relationship Id="rId444" Type="http://schemas.openxmlformats.org/officeDocument/2006/relationships/hyperlink" Target="https://www.cleargov.com/massachusetts/plymouth" TargetMode="External"/><Relationship Id="rId43" Type="http://schemas.openxmlformats.org/officeDocument/2006/relationships/hyperlink" Target="http://profiles.doe.mass.edu/profiles/teacher.aspx?orgcode=04470000&amp;orgtypecode=5&amp;leftNavId=828&amp;fycode=2018" TargetMode="External"/><Relationship Id="rId139" Type="http://schemas.openxmlformats.org/officeDocument/2006/relationships/hyperlink" Target="http://profiles.doe.mass.edu/profiles/teacher.aspx?orgcode=01010000&amp;orgtypecode=5&amp;leftNavId=828&amp;fycode=2018" TargetMode="External"/><Relationship Id="rId290" Type="http://schemas.openxmlformats.org/officeDocument/2006/relationships/hyperlink" Target="http://profiles.doe.mass.edu/profiles/teacher.aspx?orgcode=02300000&amp;orgtypecode=5&amp;leftNavId=828&amp;fycode=2018" TargetMode="External"/><Relationship Id="rId304" Type="http://schemas.openxmlformats.org/officeDocument/2006/relationships/hyperlink" Target="http://profiles.doe.mass.edu/profiles/teacher.aspx?orgcode=02400000&amp;orgtypecode=5&amp;leftNavId=828&amp;fycode=2018" TargetMode="External"/><Relationship Id="rId346" Type="http://schemas.openxmlformats.org/officeDocument/2006/relationships/hyperlink" Target="http://profiles.doe.mass.edu/profiles/teacher.aspx?orgcode=02750000&amp;orgtypecode=5&amp;leftNavId=828&amp;fycode=2018" TargetMode="External"/><Relationship Id="rId388" Type="http://schemas.openxmlformats.org/officeDocument/2006/relationships/hyperlink" Target="http://profiles.doe.mass.edu/profiles/teacher.aspx?orgcode=03140000&amp;orgtypecode=5&amp;leftNavId=828&amp;fycode=2018" TargetMode="External"/><Relationship Id="rId85" Type="http://schemas.openxmlformats.org/officeDocument/2006/relationships/hyperlink" Target="http://profiles.doe.mass.edu/profiles/teacher.aspx?orgcode=06320000&amp;orgtypecode=5&amp;leftNavId=828&amp;fycode=2018" TargetMode="External"/><Relationship Id="rId150" Type="http://schemas.openxmlformats.org/officeDocument/2006/relationships/hyperlink" Target="http://profiles.doe.mass.edu/profiles/teacher.aspx?orgcode=01100000&amp;orgtypecode=5&amp;leftNavId=828&amp;fycode=2018" TargetMode="External"/><Relationship Id="rId192" Type="http://schemas.openxmlformats.org/officeDocument/2006/relationships/hyperlink" Target="http://profiles.doe.mass.edu/profiles/teacher.aspx?orgcode=01500000&amp;orgtypecode=5&amp;leftNavId=828&amp;fycode=2018" TargetMode="External"/><Relationship Id="rId206" Type="http://schemas.openxmlformats.org/officeDocument/2006/relationships/hyperlink" Target="http://profiles.doe.mass.edu/profiles/teacher.aspx?orgcode=01610000&amp;orgtypecode=5&amp;leftNavId=828&amp;fycode=2018" TargetMode="External"/><Relationship Id="rId413" Type="http://schemas.openxmlformats.org/officeDocument/2006/relationships/hyperlink" Target="http://profiles.doe.mass.edu/profiles/teacher.aspx?orgcode=03470000&amp;orgtypecode=5&amp;leftNavId=828&amp;fycode=2018" TargetMode="External"/><Relationship Id="rId248" Type="http://schemas.openxmlformats.org/officeDocument/2006/relationships/hyperlink" Target="http://profiles.doe.mass.edu/profiles/teacher.aspx?orgcode=01970000&amp;orgtypecode=5&amp;leftNavId=828&amp;fycode=2018" TargetMode="External"/><Relationship Id="rId12" Type="http://schemas.openxmlformats.org/officeDocument/2006/relationships/hyperlink" Target="http://profiles.doe.mass.edu/profiles/teacher.aspx?orgcode=00010000&amp;orgtypecode=5&amp;leftNavId=828&amp;fycode=2018" TargetMode="External"/><Relationship Id="rId108" Type="http://schemas.openxmlformats.org/officeDocument/2006/relationships/hyperlink" Target="http://profiles.doe.mass.edu/profiles/teacher.aspx?orgcode=06450000&amp;orgtypecode=5&amp;leftNavId=828&amp;fycode=2018" TargetMode="External"/><Relationship Id="rId315" Type="http://schemas.openxmlformats.org/officeDocument/2006/relationships/hyperlink" Target="http://profiles.doe.mass.edu/profiles/teacher.aspx?orgcode=04830000&amp;orgtypecode=5&amp;leftNavId=828&amp;fycode=2018" TargetMode="External"/><Relationship Id="rId357" Type="http://schemas.openxmlformats.org/officeDocument/2006/relationships/hyperlink" Target="http://profiles.doe.mass.edu/profiles/teacher.aspx?orgcode=02850000&amp;orgtypecode=5&amp;leftNavId=828&amp;fycode=2018" TargetMode="External"/><Relationship Id="rId54" Type="http://schemas.openxmlformats.org/officeDocument/2006/relationships/hyperlink" Target="http://profiles.doe.mass.edu/profiles/teacher.aspx?orgcode=08060000&amp;orgtypecode=5&amp;leftNavId=828&amp;fycode=2018" TargetMode="External"/><Relationship Id="rId75" Type="http://schemas.openxmlformats.org/officeDocument/2006/relationships/hyperlink" Target="http://profiles.doe.mass.edu/profiles/teacher.aspx?orgcode=00480000&amp;orgtypecode=5&amp;leftNavId=828&amp;fycode=2018" TargetMode="External"/><Relationship Id="rId96" Type="http://schemas.openxmlformats.org/officeDocument/2006/relationships/hyperlink" Target="http://profiles.doe.mass.edu/profiles/teacher.aspx?orgcode=04360000&amp;orgtypecode=5&amp;leftNavId=828&amp;fycode=2018" TargetMode="External"/><Relationship Id="rId140" Type="http://schemas.openxmlformats.org/officeDocument/2006/relationships/hyperlink" Target="http://profiles.doe.mass.edu/profiles/teacher.aspx?orgcode=08180000&amp;orgtypecode=5&amp;leftNavId=828&amp;fycode=2018" TargetMode="External"/><Relationship Id="rId161" Type="http://schemas.openxmlformats.org/officeDocument/2006/relationships/hyperlink" Target="http://profiles.doe.mass.edu/profiles/teacher.aspx?orgcode=04990000&amp;orgtypecode=5&amp;leftNavId=828&amp;fycode=2018" TargetMode="External"/><Relationship Id="rId182" Type="http://schemas.openxmlformats.org/officeDocument/2006/relationships/hyperlink" Target="http://profiles.doe.mass.edu/profiles/teacher.aspx?orgcode=01420000&amp;orgtypecode=5&amp;leftNavId=828&amp;fycode=2018" TargetMode="External"/><Relationship Id="rId217" Type="http://schemas.openxmlformats.org/officeDocument/2006/relationships/hyperlink" Target="http://profiles.doe.mass.edu/profiles/teacher.aspx?orgcode=01690000&amp;orgtypecode=5&amp;leftNavId=828&amp;fycode=2018" TargetMode="External"/><Relationship Id="rId378" Type="http://schemas.openxmlformats.org/officeDocument/2006/relationships/hyperlink" Target="http://profiles.doe.mass.edu/profiles/teacher.aspx?orgcode=08790000&amp;orgtypecode=5&amp;leftNavId=828&amp;fycode=2018" TargetMode="External"/><Relationship Id="rId399" Type="http://schemas.openxmlformats.org/officeDocument/2006/relationships/hyperlink" Target="http://profiles.doe.mass.edu/profiles/teacher.aspx?orgcode=03270000&amp;orgtypecode=5&amp;leftNavId=828&amp;fycode=2018" TargetMode="External"/><Relationship Id="rId403" Type="http://schemas.openxmlformats.org/officeDocument/2006/relationships/hyperlink" Target="http://profiles.doe.mass.edu/profiles/teacher.aspx?orgcode=03360000&amp;orgtypecode=5&amp;leftNavId=828&amp;fycode=2018" TargetMode="External"/><Relationship Id="rId6" Type="http://schemas.openxmlformats.org/officeDocument/2006/relationships/hyperlink" Target="javascript:__doPostBack('ctl00$ContentPlaceHolder1$teacherDataGridView','Sort$field4')" TargetMode="External"/><Relationship Id="rId238" Type="http://schemas.openxmlformats.org/officeDocument/2006/relationships/hyperlink" Target="http://profiles.doe.mass.edu/profiles/teacher.aspx?orgcode=01870000&amp;orgtypecode=5&amp;leftNavId=828&amp;fycode=2018" TargetMode="External"/><Relationship Id="rId259" Type="http://schemas.openxmlformats.org/officeDocument/2006/relationships/hyperlink" Target="http://profiles.doe.mass.edu/profiles/teacher.aspx?orgcode=02040000&amp;orgtypecode=5&amp;leftNavId=828&amp;fycode=2018" TargetMode="External"/><Relationship Id="rId424" Type="http://schemas.openxmlformats.org/officeDocument/2006/relationships/hyperlink" Target="https://www.cleargov.com/massachusetts/plymouth" TargetMode="External"/><Relationship Id="rId445" Type="http://schemas.openxmlformats.org/officeDocument/2006/relationships/hyperlink" Target="https://www.cleargov.com/massachusetts/plymouth" TargetMode="External"/><Relationship Id="rId23" Type="http://schemas.openxmlformats.org/officeDocument/2006/relationships/hyperlink" Target="http://profiles.doe.mass.edu/profiles/teacher.aspx?orgcode=00090000&amp;orgtypecode=5&amp;leftNavId=828&amp;fycode=2018" TargetMode="External"/><Relationship Id="rId119" Type="http://schemas.openxmlformats.org/officeDocument/2006/relationships/hyperlink" Target="http://profiles.doe.mass.edu/profiles/teacher.aspx?orgcode=00850000&amp;orgtypecode=5&amp;leftNavId=828&amp;fycode=2018" TargetMode="External"/><Relationship Id="rId270" Type="http://schemas.openxmlformats.org/officeDocument/2006/relationships/hyperlink" Target="http://profiles.doe.mass.edu/profiles/teacher.aspx?orgcode=04060000&amp;orgtypecode=5&amp;leftNavId=828&amp;fycode=2018" TargetMode="External"/><Relationship Id="rId291" Type="http://schemas.openxmlformats.org/officeDocument/2006/relationships/hyperlink" Target="http://profiles.doe.mass.edu/profiles/teacher.aspx?orgcode=02310000&amp;orgtypecode=5&amp;leftNavId=828&amp;fycode=2018" TargetMode="External"/><Relationship Id="rId305" Type="http://schemas.openxmlformats.org/officeDocument/2006/relationships/hyperlink" Target="http://profiles.doe.mass.edu/profiles/teacher.aspx?orgcode=04870000&amp;orgtypecode=5&amp;leftNavId=828&amp;fycode=2018" TargetMode="External"/><Relationship Id="rId326" Type="http://schemas.openxmlformats.org/officeDocument/2006/relationships/hyperlink" Target="http://profiles.doe.mass.edu/profiles/teacher.aspx?orgcode=02620000&amp;orgtypecode=5&amp;leftNavId=828&amp;fycode=2018" TargetMode="External"/><Relationship Id="rId347" Type="http://schemas.openxmlformats.org/officeDocument/2006/relationships/hyperlink" Target="http://profiles.doe.mass.edu/profiles/teacher.aspx?orgcode=02760000&amp;orgtypecode=5&amp;leftNavId=828&amp;fycode=2018" TargetMode="External"/><Relationship Id="rId44" Type="http://schemas.openxmlformats.org/officeDocument/2006/relationships/hyperlink" Target="http://profiles.doe.mass.edu/profiles/teacher.aspx?orgcode=35110000&amp;orgtypecode=5&amp;leftNavId=828&amp;fycode=2018" TargetMode="External"/><Relationship Id="rId65" Type="http://schemas.openxmlformats.org/officeDocument/2006/relationships/hyperlink" Target="http://profiles.doe.mass.edu/profiles/teacher.aspx?orgcode=00410000&amp;orgtypecode=5&amp;leftNavId=828&amp;fycode=2018" TargetMode="External"/><Relationship Id="rId86" Type="http://schemas.openxmlformats.org/officeDocument/2006/relationships/hyperlink" Target="http://profiles.doe.mass.edu/profiles/teacher.aspx?orgcode=00610000&amp;orgtypecode=5&amp;leftNavId=828&amp;fycode=2018" TargetMode="External"/><Relationship Id="rId130" Type="http://schemas.openxmlformats.org/officeDocument/2006/relationships/hyperlink" Target="http://profiles.doe.mass.edu/profiles/teacher.aspx?orgcode=00960000&amp;orgtypecode=5&amp;leftNavId=828&amp;fycode=2018" TargetMode="External"/><Relationship Id="rId151" Type="http://schemas.openxmlformats.org/officeDocument/2006/relationships/hyperlink" Target="http://profiles.doe.mass.edu/profiles/teacher.aspx?orgcode=01110000&amp;orgtypecode=5&amp;leftNavId=828&amp;fycode=2018" TargetMode="External"/><Relationship Id="rId368" Type="http://schemas.openxmlformats.org/officeDocument/2006/relationships/hyperlink" Target="http://profiles.doe.mass.edu/profiles/teacher.aspx?orgcode=02950000&amp;orgtypecode=5&amp;leftNavId=828&amp;fycode=2018" TargetMode="External"/><Relationship Id="rId389" Type="http://schemas.openxmlformats.org/officeDocument/2006/relationships/hyperlink" Target="http://profiles.doe.mass.edu/profiles/teacher.aspx?orgcode=03150000&amp;orgtypecode=5&amp;leftNavId=828&amp;fycode=2018" TargetMode="External"/><Relationship Id="rId172" Type="http://schemas.openxmlformats.org/officeDocument/2006/relationships/hyperlink" Target="http://profiles.doe.mass.edu/profiles/teacher.aspx?orgcode=04500000&amp;orgtypecode=5&amp;leftNavId=828&amp;fycode=2018" TargetMode="External"/><Relationship Id="rId193" Type="http://schemas.openxmlformats.org/officeDocument/2006/relationships/hyperlink" Target="http://profiles.doe.mass.edu/profiles/teacher.aspx?orgcode=01510000&amp;orgtypecode=5&amp;leftNavId=828&amp;fycode=2018" TargetMode="External"/><Relationship Id="rId207" Type="http://schemas.openxmlformats.org/officeDocument/2006/relationships/hyperlink" Target="http://profiles.doe.mass.edu/profiles/teacher.aspx?orgcode=01620000&amp;orgtypecode=5&amp;leftNavId=828&amp;fycode=2018" TargetMode="External"/><Relationship Id="rId228" Type="http://schemas.openxmlformats.org/officeDocument/2006/relationships/hyperlink" Target="http://profiles.doe.mass.edu/profiles/teacher.aspx?orgcode=01750000&amp;orgtypecode=5&amp;leftNavId=828&amp;fycode=2018" TargetMode="External"/><Relationship Id="rId249" Type="http://schemas.openxmlformats.org/officeDocument/2006/relationships/hyperlink" Target="http://profiles.doe.mass.edu/profiles/teacher.aspx?orgcode=07200000&amp;orgtypecode=5&amp;leftNavId=828&amp;fycode=2018" TargetMode="External"/><Relationship Id="rId414" Type="http://schemas.openxmlformats.org/officeDocument/2006/relationships/hyperlink" Target="http://profiles.doe.mass.edu/profiles/teacher.aspx?orgcode=03480000&amp;orgtypecode=5&amp;leftNavId=828&amp;fycode=2018" TargetMode="External"/><Relationship Id="rId435" Type="http://schemas.openxmlformats.org/officeDocument/2006/relationships/hyperlink" Target="https://www.cleargov.com/massachusetts/plymouth" TargetMode="External"/><Relationship Id="rId13" Type="http://schemas.openxmlformats.org/officeDocument/2006/relationships/hyperlink" Target="http://profiles.doe.mass.edu/profiles/teacher.aspx?orgcode=04120000&amp;orgtypecode=5&amp;leftNavId=828&amp;fycode=2018" TargetMode="External"/><Relationship Id="rId109" Type="http://schemas.openxmlformats.org/officeDocument/2006/relationships/hyperlink" Target="http://profiles.doe.mass.edu/profiles/teacher.aspx?orgcode=06500000&amp;orgtypecode=5&amp;leftNavId=828&amp;fycode=2018" TargetMode="External"/><Relationship Id="rId260" Type="http://schemas.openxmlformats.org/officeDocument/2006/relationships/hyperlink" Target="http://profiles.doe.mass.edu/profiles/teacher.aspx?orgcode=02070000&amp;orgtypecode=5&amp;leftNavId=828&amp;fycode=2018" TargetMode="External"/><Relationship Id="rId281" Type="http://schemas.openxmlformats.org/officeDocument/2006/relationships/hyperlink" Target="http://profiles.doe.mass.edu/profiles/teacher.aspx?orgcode=07400000&amp;orgtypecode=5&amp;leftNavId=828&amp;fycode=2018" TargetMode="External"/><Relationship Id="rId316" Type="http://schemas.openxmlformats.org/officeDocument/2006/relationships/hyperlink" Target="http://profiles.doe.mass.edu/profiles/teacher.aspx?orgcode=04820000&amp;orgtypecode=5&amp;leftNavId=828&amp;fycode=2018" TargetMode="External"/><Relationship Id="rId337" Type="http://schemas.openxmlformats.org/officeDocument/2006/relationships/hyperlink" Target="http://profiles.doe.mass.edu/profiles/teacher.aspx?orgcode=07600000&amp;orgtypecode=5&amp;leftNavId=828&amp;fycode=2018" TargetMode="External"/><Relationship Id="rId34" Type="http://schemas.openxmlformats.org/officeDocument/2006/relationships/hyperlink" Target="http://profiles.doe.mass.edu/profiles/teacher.aspx?orgcode=06160000&amp;orgtypecode=5&amp;leftNavId=828&amp;fycode=2018" TargetMode="External"/><Relationship Id="rId55" Type="http://schemas.openxmlformats.org/officeDocument/2006/relationships/hyperlink" Target="http://profiles.doe.mass.edu/profiles/teacher.aspx?orgcode=00350000&amp;orgtypecode=5&amp;leftNavId=828&amp;fycode=2018" TargetMode="External"/><Relationship Id="rId76" Type="http://schemas.openxmlformats.org/officeDocument/2006/relationships/hyperlink" Target="http://profiles.doe.mass.edu/profiles/teacher.aspx?orgcode=00490000&amp;orgtypecode=5&amp;leftNavId=828&amp;fycode=2018" TargetMode="External"/><Relationship Id="rId97" Type="http://schemas.openxmlformats.org/officeDocument/2006/relationships/hyperlink" Target="http://profiles.doe.mass.edu/profiles/teacher.aspx?orgcode=04260000&amp;orgtypecode=5&amp;leftNavId=828&amp;fycode=2018" TargetMode="External"/><Relationship Id="rId120" Type="http://schemas.openxmlformats.org/officeDocument/2006/relationships/hyperlink" Target="http://profiles.doe.mass.edu/profiles/teacher.aspx?orgcode=00860000&amp;orgtypecode=5&amp;leftNavId=828&amp;fycode=2018" TargetMode="External"/><Relationship Id="rId141" Type="http://schemas.openxmlformats.org/officeDocument/2006/relationships/hyperlink" Target="http://profiles.doe.mass.edu/profiles/teacher.aspx?orgcode=06650000&amp;orgtypecode=5&amp;leftNavId=828&amp;fycode=2018" TargetMode="External"/><Relationship Id="rId358" Type="http://schemas.openxmlformats.org/officeDocument/2006/relationships/hyperlink" Target="http://profiles.doe.mass.edu/profiles/teacher.aspx?orgcode=02870000&amp;orgtypecode=5&amp;leftNavId=828&amp;fycode=2018" TargetMode="External"/><Relationship Id="rId379" Type="http://schemas.openxmlformats.org/officeDocument/2006/relationships/hyperlink" Target="http://profiles.doe.mass.edu/profiles/teacher.aspx?orgcode=03040000&amp;orgtypecode=5&amp;leftNavId=828&amp;fycode=2018" TargetMode="External"/><Relationship Id="rId7" Type="http://schemas.openxmlformats.org/officeDocument/2006/relationships/hyperlink" Target="javascript:__doPostBack('ctl00$ContentPlaceHolder1$teacherDataGridView','Sort$field5')" TargetMode="External"/><Relationship Id="rId162" Type="http://schemas.openxmlformats.org/officeDocument/2006/relationships/hyperlink" Target="http://profiles.doe.mass.edu/profiles/teacher.aspx?orgcode=06800000&amp;orgtypecode=5&amp;leftNavId=828&amp;fycode=2018" TargetMode="External"/><Relationship Id="rId183" Type="http://schemas.openxmlformats.org/officeDocument/2006/relationships/hyperlink" Target="http://profiles.doe.mass.edu/profiles/teacher.aspx?orgcode=04350000&amp;orgtypecode=5&amp;leftNavId=828&amp;fycode=2018" TargetMode="External"/><Relationship Id="rId218" Type="http://schemas.openxmlformats.org/officeDocument/2006/relationships/hyperlink" Target="http://profiles.doe.mass.edu/profiles/teacher.aspx?orgcode=01700000&amp;orgtypecode=5&amp;leftNavId=828&amp;fycode=2018" TargetMode="External"/><Relationship Id="rId239" Type="http://schemas.openxmlformats.org/officeDocument/2006/relationships/hyperlink" Target="http://profiles.doe.mass.edu/profiles/teacher.aspx?orgcode=01890000&amp;orgtypecode=5&amp;leftNavId=828&amp;fycode=2018" TargetMode="External"/><Relationship Id="rId390" Type="http://schemas.openxmlformats.org/officeDocument/2006/relationships/hyperlink" Target="http://profiles.doe.mass.edu/profiles/teacher.aspx?orgcode=03160000&amp;orgtypecode=5&amp;leftNavId=828&amp;fycode=2018" TargetMode="External"/><Relationship Id="rId404" Type="http://schemas.openxmlformats.org/officeDocument/2006/relationships/hyperlink" Target="http://profiles.doe.mass.edu/profiles/teacher.aspx?orgcode=03370000&amp;orgtypecode=5&amp;leftNavId=828&amp;fycode=2018" TargetMode="External"/><Relationship Id="rId425" Type="http://schemas.openxmlformats.org/officeDocument/2006/relationships/hyperlink" Target="https://www.cleargov.com/massachusetts/plymouth" TargetMode="External"/><Relationship Id="rId446" Type="http://schemas.openxmlformats.org/officeDocument/2006/relationships/hyperlink" Target="https://www.cleargov.com/massachusetts/plymouth" TargetMode="External"/><Relationship Id="rId250" Type="http://schemas.openxmlformats.org/officeDocument/2006/relationships/hyperlink" Target="http://profiles.doe.mass.edu/profiles/teacher.aspx?orgcode=07250000&amp;orgtypecode=5&amp;leftNavId=828&amp;fycode=2018" TargetMode="External"/><Relationship Id="rId271" Type="http://schemas.openxmlformats.org/officeDocument/2006/relationships/hyperlink" Target="http://profiles.doe.mass.edu/profiles/teacher.aspx?orgcode=07300000&amp;orgtypecode=5&amp;leftNavId=828&amp;fycode=2018" TargetMode="External"/><Relationship Id="rId292" Type="http://schemas.openxmlformats.org/officeDocument/2006/relationships/hyperlink" Target="http://profiles.doe.mass.edu/profiles/teacher.aspx?orgcode=07450000&amp;orgtypecode=5&amp;leftNavId=828&amp;fycode=2018" TargetMode="External"/><Relationship Id="rId306" Type="http://schemas.openxmlformats.org/officeDocument/2006/relationships/hyperlink" Target="http://profiles.doe.mass.edu/profiles/teacher.aspx?orgcode=02420000&amp;orgtypecode=5&amp;leftNavId=828&amp;fycode=2018" TargetMode="External"/><Relationship Id="rId24" Type="http://schemas.openxmlformats.org/officeDocument/2006/relationships/hyperlink" Target="http://profiles.doe.mass.edu/profiles/teacher.aspx?orgcode=35090000&amp;orgtypecode=5&amp;leftNavId=828&amp;fycode=2018" TargetMode="External"/><Relationship Id="rId45" Type="http://schemas.openxmlformats.org/officeDocument/2006/relationships/hyperlink" Target="http://profiles.doe.mass.edu/profiles/teacher.aspx?orgcode=00270000&amp;orgtypecode=5&amp;leftNavId=828&amp;fycode=2018" TargetMode="External"/><Relationship Id="rId66" Type="http://schemas.openxmlformats.org/officeDocument/2006/relationships/hyperlink" Target="http://profiles.doe.mass.edu/profiles/teacher.aspx?orgcode=04170000&amp;orgtypecode=5&amp;leftNavId=828&amp;fycode=2018" TargetMode="External"/><Relationship Id="rId87" Type="http://schemas.openxmlformats.org/officeDocument/2006/relationships/hyperlink" Target="http://profiles.doe.mass.edu/profiles/teacher.aspx?orgcode=04180000&amp;orgtypecode=5&amp;leftNavId=828&amp;fycode=2018" TargetMode="External"/><Relationship Id="rId110" Type="http://schemas.openxmlformats.org/officeDocument/2006/relationships/hyperlink" Target="http://profiles.doe.mass.edu/profiles/teacher.aspx?orgcode=00770000&amp;orgtypecode=5&amp;leftNavId=828&amp;fycode=2018" TargetMode="External"/><Relationship Id="rId131" Type="http://schemas.openxmlformats.org/officeDocument/2006/relationships/hyperlink" Target="http://profiles.doe.mass.edu/profiles/teacher.aspx?orgcode=06620000&amp;orgtypecode=5&amp;leftNavId=828&amp;fycode=2018" TargetMode="External"/><Relationship Id="rId327" Type="http://schemas.openxmlformats.org/officeDocument/2006/relationships/hyperlink" Target="http://profiles.doe.mass.edu/profiles/teacher.aspx?orgcode=02630000&amp;orgtypecode=5&amp;leftNavId=828&amp;fycode=2018" TargetMode="External"/><Relationship Id="rId348" Type="http://schemas.openxmlformats.org/officeDocument/2006/relationships/hyperlink" Target="http://profiles.doe.mass.edu/profiles/teacher.aspx?orgcode=02770000&amp;orgtypecode=5&amp;leftNavId=828&amp;fycode=2018" TargetMode="External"/><Relationship Id="rId369" Type="http://schemas.openxmlformats.org/officeDocument/2006/relationships/hyperlink" Target="http://profiles.doe.mass.edu/profiles/teacher.aspx?orgcode=02960000&amp;orgtypecode=5&amp;leftNavId=828&amp;fycode=2018" TargetMode="External"/><Relationship Id="rId152" Type="http://schemas.openxmlformats.org/officeDocument/2006/relationships/hyperlink" Target="http://profiles.doe.mass.edu/profiles/teacher.aspx?orgcode=08210000&amp;orgtypecode=5&amp;leftNavId=828&amp;fycode=2018" TargetMode="External"/><Relationship Id="rId173" Type="http://schemas.openxmlformats.org/officeDocument/2006/relationships/hyperlink" Target="http://profiles.doe.mass.edu/profiles/teacher.aspx?orgcode=01310000&amp;orgtypecode=5&amp;leftNavId=828&amp;fycode=2018" TargetMode="External"/><Relationship Id="rId194" Type="http://schemas.openxmlformats.org/officeDocument/2006/relationships/hyperlink" Target="http://profiles.doe.mass.edu/profiles/teacher.aspx?orgcode=01520000&amp;orgtypecode=5&amp;leftNavId=828&amp;fycode=2018" TargetMode="External"/><Relationship Id="rId208" Type="http://schemas.openxmlformats.org/officeDocument/2006/relationships/hyperlink" Target="http://profiles.doe.mass.edu/profiles/teacher.aspx?orgcode=01630000&amp;orgtypecode=5&amp;leftNavId=828&amp;fycode=2018" TargetMode="External"/><Relationship Id="rId229" Type="http://schemas.openxmlformats.org/officeDocument/2006/relationships/hyperlink" Target="http://profiles.doe.mass.edu/profiles/teacher.aspx?orgcode=01760000&amp;orgtypecode=5&amp;leftNavId=828&amp;fycode=2018" TargetMode="External"/><Relationship Id="rId380" Type="http://schemas.openxmlformats.org/officeDocument/2006/relationships/hyperlink" Target="http://profiles.doe.mass.edu/profiles/teacher.aspx?orgcode=04980000&amp;orgtypecode=5&amp;leftNavId=828&amp;fycode=2018" TargetMode="External"/><Relationship Id="rId415" Type="http://schemas.openxmlformats.org/officeDocument/2006/relationships/hyperlink" Target="http://profiles.doe.mass.edu/profiles/teacher.aspx?orgcode=03490000&amp;orgtypecode=5&amp;leftNavId=828&amp;fycode=2018" TargetMode="External"/><Relationship Id="rId436" Type="http://schemas.openxmlformats.org/officeDocument/2006/relationships/hyperlink" Target="https://www.cleargov.com/massachusetts/plymouth" TargetMode="External"/><Relationship Id="rId240" Type="http://schemas.openxmlformats.org/officeDocument/2006/relationships/hyperlink" Target="http://profiles.doe.mass.edu/profiles/teacher.aspx?orgcode=08300000&amp;orgtypecode=5&amp;leftNavId=828&amp;fycode=2018" TargetMode="External"/><Relationship Id="rId261" Type="http://schemas.openxmlformats.org/officeDocument/2006/relationships/hyperlink" Target="http://profiles.doe.mass.edu/profiles/teacher.aspx?orgcode=02080000&amp;orgtypecode=5&amp;leftNavId=828&amp;fycode=2018" TargetMode="External"/><Relationship Id="rId14" Type="http://schemas.openxmlformats.org/officeDocument/2006/relationships/hyperlink" Target="http://profiles.doe.mass.edu/profiles/teacher.aspx?orgcode=06000000&amp;orgtypecode=5&amp;leftNavId=828&amp;fycode=2018" TargetMode="External"/><Relationship Id="rId35" Type="http://schemas.openxmlformats.org/officeDocument/2006/relationships/hyperlink" Target="http://profiles.doe.mass.edu/profiles/teacher.aspx?orgcode=00200000&amp;orgtypecode=5&amp;leftNavId=828&amp;fycode=2018" TargetMode="External"/><Relationship Id="rId56" Type="http://schemas.openxmlformats.org/officeDocument/2006/relationships/hyperlink" Target="http://profiles.doe.mass.edu/profiles/teacher.aspx?orgcode=04490000&amp;orgtypecode=5&amp;leftNavId=828&amp;fycode=2018" TargetMode="External"/><Relationship Id="rId77" Type="http://schemas.openxmlformats.org/officeDocument/2006/relationships/hyperlink" Target="http://profiles.doe.mass.edu/profiles/teacher.aspx?orgcode=00500000&amp;orgtypecode=5&amp;leftNavId=828&amp;fycode=2018" TargetMode="External"/><Relationship Id="rId100" Type="http://schemas.openxmlformats.org/officeDocument/2006/relationships/hyperlink" Target="http://profiles.doe.mass.edu/profiles/teacher.aspx?orgcode=00670000&amp;orgtypecode=5&amp;leftNavId=828&amp;fycode=2018" TargetMode="External"/><Relationship Id="rId282" Type="http://schemas.openxmlformats.org/officeDocument/2006/relationships/hyperlink" Target="http://profiles.doe.mass.edu/profiles/teacher.aspx?orgcode=35150000&amp;orgtypecode=5&amp;leftNavId=828&amp;fycode=2018" TargetMode="External"/><Relationship Id="rId317" Type="http://schemas.openxmlformats.org/officeDocument/2006/relationships/hyperlink" Target="http://profiles.doe.mass.edu/profiles/teacher.aspx?orgcode=02500000&amp;orgtypecode=5&amp;leftNavId=828&amp;fycode=2018" TargetMode="External"/><Relationship Id="rId338" Type="http://schemas.openxmlformats.org/officeDocument/2006/relationships/hyperlink" Target="http://profiles.doe.mass.edu/profiles/teacher.aspx?orgcode=04740000&amp;orgtypecode=5&amp;leftNavId=828&amp;fycode=2018" TargetMode="External"/><Relationship Id="rId359" Type="http://schemas.openxmlformats.org/officeDocument/2006/relationships/hyperlink" Target="http://profiles.doe.mass.edu/profiles/teacher.aspx?orgcode=04890000&amp;orgtypecode=5&amp;leftNavId=828&amp;fycode=2018" TargetMode="External"/><Relationship Id="rId8" Type="http://schemas.openxmlformats.org/officeDocument/2006/relationships/hyperlink" Target="javascript:__doPostBack('ctl00$ContentPlaceHolder1$teacherDataGridView','Sort$field6')" TargetMode="External"/><Relationship Id="rId98" Type="http://schemas.openxmlformats.org/officeDocument/2006/relationships/hyperlink" Target="http://profiles.doe.mass.edu/profiles/teacher.aspx?orgcode=04400000&amp;orgtypecode=5&amp;leftNavId=828&amp;fycode=2018" TargetMode="External"/><Relationship Id="rId121" Type="http://schemas.openxmlformats.org/officeDocument/2006/relationships/hyperlink" Target="http://profiles.doe.mass.edu/profiles/teacher.aspx?orgcode=00880000&amp;orgtypecode=5&amp;leftNavId=828&amp;fycode=2018" TargetMode="External"/><Relationship Id="rId142" Type="http://schemas.openxmlformats.org/officeDocument/2006/relationships/hyperlink" Target="http://profiles.doe.mass.edu/profiles/teacher.aspx?orgcode=06700000&amp;orgtypecode=5&amp;leftNavId=828&amp;fycode=2018" TargetMode="External"/><Relationship Id="rId163" Type="http://schemas.openxmlformats.org/officeDocument/2006/relationships/hyperlink" Target="http://profiles.doe.mass.edu/profiles/teacher.aspx?orgcode=06830000&amp;orgtypecode=5&amp;leftNavId=828&amp;fycode=2018" TargetMode="External"/><Relationship Id="rId184" Type="http://schemas.openxmlformats.org/officeDocument/2006/relationships/hyperlink" Target="http://profiles.doe.mass.edu/profiles/teacher.aspx?orgcode=01440000&amp;orgtypecode=5&amp;leftNavId=828&amp;fycode=2018" TargetMode="External"/><Relationship Id="rId219" Type="http://schemas.openxmlformats.org/officeDocument/2006/relationships/hyperlink" Target="http://profiles.doe.mass.edu/profiles/teacher.aspx?orgcode=01710000&amp;orgtypecode=5&amp;leftNavId=828&amp;fycode=2018" TargetMode="External"/><Relationship Id="rId370" Type="http://schemas.openxmlformats.org/officeDocument/2006/relationships/hyperlink" Target="http://profiles.doe.mass.edu/profiles/teacher.aspx?orgcode=02980000&amp;orgtypecode=5&amp;leftNavId=828&amp;fycode=2018" TargetMode="External"/><Relationship Id="rId391" Type="http://schemas.openxmlformats.org/officeDocument/2006/relationships/hyperlink" Target="http://profiles.doe.mass.edu/profiles/teacher.aspx?orgcode=03170000&amp;orgtypecode=5&amp;leftNavId=828&amp;fycode=2018" TargetMode="External"/><Relationship Id="rId405" Type="http://schemas.openxmlformats.org/officeDocument/2006/relationships/hyperlink" Target="http://profiles.doe.mass.edu/profiles/teacher.aspx?orgcode=07800000&amp;orgtypecode=5&amp;leftNavId=828&amp;fycode=2018" TargetMode="External"/><Relationship Id="rId426" Type="http://schemas.openxmlformats.org/officeDocument/2006/relationships/hyperlink" Target="https://www.cleargov.com/massachusetts/plymouth" TargetMode="External"/><Relationship Id="rId447" Type="http://schemas.openxmlformats.org/officeDocument/2006/relationships/hyperlink" Target="https://www.cleargov.com/massachusetts/plymouth" TargetMode="External"/><Relationship Id="rId230" Type="http://schemas.openxmlformats.org/officeDocument/2006/relationships/hyperlink" Target="http://profiles.doe.mass.edu/profiles/teacher.aspx?orgcode=01770000&amp;orgtypecode=5&amp;leftNavId=828&amp;fycode=2018" TargetMode="External"/><Relationship Id="rId251" Type="http://schemas.openxmlformats.org/officeDocument/2006/relationships/hyperlink" Target="http://profiles.doe.mass.edu/profiles/teacher.aspx?orgcode=08520000&amp;orgtypecode=5&amp;leftNavId=828&amp;fycode=2018" TargetMode="External"/><Relationship Id="rId25" Type="http://schemas.openxmlformats.org/officeDocument/2006/relationships/hyperlink" Target="http://profiles.doe.mass.edu/profiles/teacher.aspx?orgcode=00100000&amp;orgtypecode=5&amp;leftNavId=828&amp;fycode=2018" TargetMode="External"/><Relationship Id="rId46" Type="http://schemas.openxmlformats.org/officeDocument/2006/relationships/hyperlink" Target="http://profiles.doe.mass.edu/profiles/teacher.aspx?orgcode=04140000&amp;orgtypecode=5&amp;leftNavId=828&amp;fycode=2018" TargetMode="External"/><Relationship Id="rId67" Type="http://schemas.openxmlformats.org/officeDocument/2006/relationships/hyperlink" Target="http://profiles.doe.mass.edu/profiles/teacher.aspx?orgcode=06250000&amp;orgtypecode=5&amp;leftNavId=828&amp;fycode=2018" TargetMode="External"/><Relationship Id="rId272" Type="http://schemas.openxmlformats.org/officeDocument/2006/relationships/hyperlink" Target="http://profiles.doe.mass.edu/profiles/teacher.aspx?orgcode=02130000&amp;orgtypecode=5&amp;leftNavId=828&amp;fycode=2018" TargetMode="External"/><Relationship Id="rId293" Type="http://schemas.openxmlformats.org/officeDocument/2006/relationships/hyperlink" Target="http://profiles.doe.mass.edu/profiles/teacher.aspx?orgcode=02340000&amp;orgtypecode=5&amp;leftNavId=828&amp;fycode=2018" TargetMode="External"/><Relationship Id="rId307" Type="http://schemas.openxmlformats.org/officeDocument/2006/relationships/hyperlink" Target="http://profiles.doe.mass.edu/profiles/teacher.aspx?orgcode=07530000&amp;orgtypecode=5&amp;leftNavId=828&amp;fycode=2018" TargetMode="External"/><Relationship Id="rId328" Type="http://schemas.openxmlformats.org/officeDocument/2006/relationships/hyperlink" Target="http://profiles.doe.mass.edu/profiles/teacher.aspx?orgcode=02640000&amp;orgtypecode=5&amp;leftNavId=828&amp;fycode=2018" TargetMode="External"/><Relationship Id="rId349" Type="http://schemas.openxmlformats.org/officeDocument/2006/relationships/hyperlink" Target="http://profiles.doe.mass.edu/profiles/teacher.aspx?orgcode=08720000&amp;orgtypecode=5&amp;leftNavId=828&amp;fycode=2018" TargetMode="External"/><Relationship Id="rId88" Type="http://schemas.openxmlformats.org/officeDocument/2006/relationships/hyperlink" Target="http://profiles.doe.mass.edu/profiles/teacher.aspx?orgcode=04370000&amp;orgtypecode=5&amp;leftNavId=828&amp;fycode=2018" TargetMode="External"/><Relationship Id="rId111" Type="http://schemas.openxmlformats.org/officeDocument/2006/relationships/hyperlink" Target="http://profiles.doe.mass.edu/profiles/teacher.aspx?orgcode=00780000&amp;orgtypecode=5&amp;leftNavId=828&amp;fycode=2018" TargetMode="External"/><Relationship Id="rId132" Type="http://schemas.openxmlformats.org/officeDocument/2006/relationships/hyperlink" Target="http://profiles.doe.mass.edu/profiles/teacher.aspx?orgcode=00970000&amp;orgtypecode=5&amp;leftNavId=828&amp;fycode=2018" TargetMode="External"/><Relationship Id="rId153" Type="http://schemas.openxmlformats.org/officeDocument/2006/relationships/hyperlink" Target="http://profiles.doe.mass.edu/profiles/teacher.aspx?orgcode=08230000&amp;orgtypecode=5&amp;leftNavId=828&amp;fycode=2018" TargetMode="External"/><Relationship Id="rId174" Type="http://schemas.openxmlformats.org/officeDocument/2006/relationships/hyperlink" Target="http://profiles.doe.mass.edu/profiles/teacher.aspx?orgcode=01330000&amp;orgtypecode=5&amp;leftNavId=828&amp;fycode=2018" TargetMode="External"/><Relationship Id="rId195" Type="http://schemas.openxmlformats.org/officeDocument/2006/relationships/hyperlink" Target="http://profiles.doe.mass.edu/profiles/teacher.aspx?orgcode=01530000&amp;orgtypecode=5&amp;leftNavId=828&amp;fycode=2018" TargetMode="External"/><Relationship Id="rId209" Type="http://schemas.openxmlformats.org/officeDocument/2006/relationships/hyperlink" Target="http://profiles.doe.mass.edu/profiles/teacher.aspx?orgcode=01640000&amp;orgtypecode=5&amp;leftNavId=828&amp;fycode=2018" TargetMode="External"/><Relationship Id="rId360" Type="http://schemas.openxmlformats.org/officeDocument/2006/relationships/hyperlink" Target="http://profiles.doe.mass.edu/profiles/teacher.aspx?orgcode=02880000&amp;orgtypecode=5&amp;leftNavId=828&amp;fycode=2018" TargetMode="External"/><Relationship Id="rId381" Type="http://schemas.openxmlformats.org/officeDocument/2006/relationships/hyperlink" Target="http://profiles.doe.mass.edu/profiles/teacher.aspx?orgcode=07750000&amp;orgtypecode=5&amp;leftNavId=828&amp;fycode=2018" TargetMode="External"/><Relationship Id="rId416" Type="http://schemas.openxmlformats.org/officeDocument/2006/relationships/hyperlink" Target="http://profiles.doe.mass.edu/profiles/teacher.aspx?orgcode=03500000&amp;orgtypecode=5&amp;leftNavId=828&amp;fycode=2018" TargetMode="External"/><Relationship Id="rId220" Type="http://schemas.openxmlformats.org/officeDocument/2006/relationships/hyperlink" Target="http://profiles.doe.mass.edu/profiles/teacher.aspx?orgcode=07000000&amp;orgtypecode=5&amp;leftNavId=828&amp;fycode=2018" TargetMode="External"/><Relationship Id="rId241" Type="http://schemas.openxmlformats.org/officeDocument/2006/relationships/hyperlink" Target="http://profiles.doe.mass.edu/profiles/teacher.aspx?orgcode=07170000&amp;orgtypecode=5&amp;leftNavId=828&amp;fycode=2018" TargetMode="External"/><Relationship Id="rId437" Type="http://schemas.openxmlformats.org/officeDocument/2006/relationships/hyperlink" Target="https://www.cleargov.com/massachusetts/plymouth" TargetMode="External"/><Relationship Id="rId15" Type="http://schemas.openxmlformats.org/officeDocument/2006/relationships/hyperlink" Target="http://profiles.doe.mass.edu/profiles/teacher.aspx?orgcode=00030000&amp;orgtypecode=5&amp;leftNavId=828&amp;fycode=2018" TargetMode="External"/><Relationship Id="rId36" Type="http://schemas.openxmlformats.org/officeDocument/2006/relationships/hyperlink" Target="http://profiles.doe.mass.edu/profiles/teacher.aspx?orgcode=04270000&amp;orgtypecode=5&amp;leftNavId=828&amp;fycode=2018" TargetMode="External"/><Relationship Id="rId57" Type="http://schemas.openxmlformats.org/officeDocument/2006/relationships/hyperlink" Target="http://profiles.doe.mass.edu/profiles/teacher.aspx?orgcode=04240000&amp;orgtypecode=5&amp;leftNavId=828&amp;fycode=2018" TargetMode="External"/><Relationship Id="rId262" Type="http://schemas.openxmlformats.org/officeDocument/2006/relationships/hyperlink" Target="http://profiles.doe.mass.edu/profiles/teacher.aspx?orgcode=09150000&amp;orgtypecode=5&amp;leftNavId=828&amp;fycode=2018" TargetMode="External"/><Relationship Id="rId283" Type="http://schemas.openxmlformats.org/officeDocument/2006/relationships/hyperlink" Target="http://profiles.doe.mass.edu/profiles/teacher.aspx?orgcode=02230000&amp;orgtypecode=5&amp;leftNavId=828&amp;fycode=2018" TargetMode="External"/><Relationship Id="rId318" Type="http://schemas.openxmlformats.org/officeDocument/2006/relationships/hyperlink" Target="http://profiles.doe.mass.edu/profiles/teacher.aspx?orgcode=02510000&amp;orgtypecode=5&amp;leftNavId=828&amp;fycode=2018" TargetMode="External"/><Relationship Id="rId339" Type="http://schemas.openxmlformats.org/officeDocument/2006/relationships/hyperlink" Target="http://profiles.doe.mass.edu/profiles/teacher.aspx?orgcode=02730000&amp;orgtypecode=5&amp;leftNavId=828&amp;fycode=2018" TargetMode="External"/><Relationship Id="rId78" Type="http://schemas.openxmlformats.org/officeDocument/2006/relationships/hyperlink" Target="http://profiles.doe.mass.edu/profiles/teacher.aspx?orgcode=04320000&amp;orgtypecode=5&amp;leftNavId=828&amp;fycode=2018" TargetMode="External"/><Relationship Id="rId99" Type="http://schemas.openxmlformats.org/officeDocument/2006/relationships/hyperlink" Target="http://profiles.doe.mass.edu/profiles/teacher.aspx?orgcode=04310000&amp;orgtypecode=5&amp;leftNavId=828&amp;fycode=2018" TargetMode="External"/><Relationship Id="rId101" Type="http://schemas.openxmlformats.org/officeDocument/2006/relationships/hyperlink" Target="http://profiles.doe.mass.edu/profiles/teacher.aspx?orgcode=06400000&amp;orgtypecode=5&amp;leftNavId=828&amp;fycode=2018" TargetMode="External"/><Relationship Id="rId122" Type="http://schemas.openxmlformats.org/officeDocument/2006/relationships/hyperlink" Target="http://profiles.doe.mass.edu/profiles/teacher.aspx?orgcode=00890000&amp;orgtypecode=5&amp;leftNavId=828&amp;fycode=2018" TargetMode="External"/><Relationship Id="rId143" Type="http://schemas.openxmlformats.org/officeDocument/2006/relationships/hyperlink" Target="http://profiles.doe.mass.edu/profiles/teacher.aspx?orgcode=01030000&amp;orgtypecode=5&amp;leftNavId=828&amp;fycode=2018" TargetMode="External"/><Relationship Id="rId164" Type="http://schemas.openxmlformats.org/officeDocument/2006/relationships/hyperlink" Target="http://profiles.doe.mass.edu/profiles/teacher.aspx?orgcode=01210000&amp;orgtypecode=5&amp;leftNavId=828&amp;fycode=2018" TargetMode="External"/><Relationship Id="rId185" Type="http://schemas.openxmlformats.org/officeDocument/2006/relationships/hyperlink" Target="http://profiles.doe.mass.edu/profiles/teacher.aspx?orgcode=04630000&amp;orgtypecode=5&amp;leftNavId=828&amp;fycode=2018" TargetMode="External"/><Relationship Id="rId350" Type="http://schemas.openxmlformats.org/officeDocument/2006/relationships/hyperlink" Target="http://profiles.doe.mass.edu/profiles/teacher.aspx?orgcode=07650000&amp;orgtypecode=5&amp;leftNavId=828&amp;fycode=2018" TargetMode="External"/><Relationship Id="rId371" Type="http://schemas.openxmlformats.org/officeDocument/2006/relationships/hyperlink" Target="http://profiles.doe.mass.edu/profiles/teacher.aspx?orgcode=08780000&amp;orgtypecode=5&amp;leftNavId=828&amp;fycode=2018" TargetMode="External"/><Relationship Id="rId406" Type="http://schemas.openxmlformats.org/officeDocument/2006/relationships/hyperlink" Target="http://profiles.doe.mass.edu/profiles/teacher.aspx?orgcode=08850000&amp;orgtypecode=5&amp;leftNavId=828&amp;fycode=2018" TargetMode="External"/><Relationship Id="rId9" Type="http://schemas.openxmlformats.org/officeDocument/2006/relationships/hyperlink" Target="javascript:__doPostBack('ctl00$ContentPlaceHolder1$teacherDataGridView','Sort$field7')" TargetMode="External"/><Relationship Id="rId210" Type="http://schemas.openxmlformats.org/officeDocument/2006/relationships/hyperlink" Target="http://profiles.doe.mass.edu/profiles/teacher.aspx?orgcode=04690000&amp;orgtypecode=5&amp;leftNavId=828&amp;fycode=2018" TargetMode="External"/><Relationship Id="rId392" Type="http://schemas.openxmlformats.org/officeDocument/2006/relationships/hyperlink" Target="http://profiles.doe.mass.edu/profiles/teacher.aspx?orgcode=03180000&amp;orgtypecode=5&amp;leftNavId=828&amp;fycode=2018" TargetMode="External"/><Relationship Id="rId427" Type="http://schemas.openxmlformats.org/officeDocument/2006/relationships/hyperlink" Target="https://www.cleargov.com/massachusetts/plymouth" TargetMode="External"/><Relationship Id="rId448" Type="http://schemas.openxmlformats.org/officeDocument/2006/relationships/hyperlink" Target="https://www.cleargov.com/massachusetts/plymouth" TargetMode="External"/><Relationship Id="rId26" Type="http://schemas.openxmlformats.org/officeDocument/2006/relationships/hyperlink" Target="http://profiles.doe.mass.edu/profiles/teacher.aspx?orgcode=06100000&amp;orgtypecode=5&amp;leftNavId=828&amp;fycode=2018" TargetMode="External"/><Relationship Id="rId231" Type="http://schemas.openxmlformats.org/officeDocument/2006/relationships/hyperlink" Target="http://profiles.doe.mass.edu/profiles/teacher.aspx?orgcode=01780000&amp;orgtypecode=5&amp;leftNavId=828&amp;fycode=2018" TargetMode="External"/><Relationship Id="rId252" Type="http://schemas.openxmlformats.org/officeDocument/2006/relationships/hyperlink" Target="http://profiles.doe.mass.edu/profiles/teacher.aspx?orgcode=01980000&amp;orgtypecode=5&amp;leftNavId=828&amp;fycode=2018" TargetMode="External"/><Relationship Id="rId273" Type="http://schemas.openxmlformats.org/officeDocument/2006/relationships/hyperlink" Target="http://profiles.doe.mass.edu/profiles/teacher.aspx?orgcode=02140000&amp;orgtypecode=5&amp;leftNavId=828&amp;fycode=2018" TargetMode="External"/><Relationship Id="rId294" Type="http://schemas.openxmlformats.org/officeDocument/2006/relationships/hyperlink" Target="http://profiles.doe.mass.edu/profiles/teacher.aspx?orgcode=35080000&amp;orgtypecode=5&amp;leftNavId=828&amp;fycode=2018" TargetMode="External"/><Relationship Id="rId308" Type="http://schemas.openxmlformats.org/officeDocument/2006/relationships/hyperlink" Target="http://profiles.doe.mass.edu/profiles/teacher.aspx?orgcode=07780000&amp;orgtypecode=5&amp;leftNavId=828&amp;fycode=2018" TargetMode="External"/><Relationship Id="rId329" Type="http://schemas.openxmlformats.org/officeDocument/2006/relationships/hyperlink" Target="http://profiles.doe.mass.edu/profiles/teacher.aspx?orgcode=02650000&amp;orgtypecode=5&amp;leftNavId=828&amp;fycode=2018" TargetMode="External"/><Relationship Id="rId47" Type="http://schemas.openxmlformats.org/officeDocument/2006/relationships/hyperlink" Target="http://profiles.doe.mass.edu/profiles/teacher.aspx?orgcode=06180000&amp;orgtypecode=5&amp;leftNavId=828&amp;fycode=2018" TargetMode="External"/><Relationship Id="rId68" Type="http://schemas.openxmlformats.org/officeDocument/2006/relationships/hyperlink" Target="http://profiles.doe.mass.edu/profiles/teacher.aspx?orgcode=00430000&amp;orgtypecode=5&amp;leftNavId=828&amp;fycode=2018" TargetMode="External"/><Relationship Id="rId89" Type="http://schemas.openxmlformats.org/officeDocument/2006/relationships/hyperlink" Target="http://profiles.doe.mass.edu/profiles/teacher.aspx?orgcode=35040000&amp;orgtypecode=5&amp;leftNavId=828&amp;fycode=2018" TargetMode="External"/><Relationship Id="rId112" Type="http://schemas.openxmlformats.org/officeDocument/2006/relationships/hyperlink" Target="http://profiles.doe.mass.edu/profiles/teacher.aspx?orgcode=06550000&amp;orgtypecode=5&amp;leftNavId=828&amp;fycode=2018" TargetMode="External"/><Relationship Id="rId133" Type="http://schemas.openxmlformats.org/officeDocument/2006/relationships/hyperlink" Target="http://profiles.doe.mass.edu/profiles/teacher.aspx?orgcode=00980000&amp;orgtypecode=5&amp;leftNavId=828&amp;fycode=2018" TargetMode="External"/><Relationship Id="rId154" Type="http://schemas.openxmlformats.org/officeDocument/2006/relationships/hyperlink" Target="http://profiles.doe.mass.edu/profiles/teacher.aspx?orgcode=08280000&amp;orgtypecode=5&amp;leftNavId=828&amp;fycode=2018" TargetMode="External"/><Relationship Id="rId175" Type="http://schemas.openxmlformats.org/officeDocument/2006/relationships/hyperlink" Target="http://profiles.doe.mass.edu/profiles/teacher.aspx?orgcode=01350000&amp;orgtypecode=5&amp;leftNavId=828&amp;fycode=2018" TargetMode="External"/><Relationship Id="rId340" Type="http://schemas.openxmlformats.org/officeDocument/2006/relationships/hyperlink" Target="http://profiles.doe.mass.edu/profiles/teacher.aspx?orgcode=07630000&amp;orgtypecode=5&amp;leftNavId=828&amp;fycode=2018" TargetMode="External"/><Relationship Id="rId361" Type="http://schemas.openxmlformats.org/officeDocument/2006/relationships/hyperlink" Target="http://profiles.doe.mass.edu/profiles/teacher.aspx?orgcode=02890000&amp;orgtypecode=5&amp;leftNavId=828&amp;fycode=2018" TargetMode="External"/><Relationship Id="rId196" Type="http://schemas.openxmlformats.org/officeDocument/2006/relationships/hyperlink" Target="http://profiles.doe.mass.edu/profiles/teacher.aspx?orgcode=01540000&amp;orgtypecode=5&amp;leftNavId=828&amp;fycode=2018" TargetMode="External"/><Relationship Id="rId200" Type="http://schemas.openxmlformats.org/officeDocument/2006/relationships/hyperlink" Target="http://profiles.doe.mass.edu/profiles/teacher.aspx?orgcode=06950000&amp;orgtypecode=5&amp;leftNavId=828&amp;fycode=2018" TargetMode="External"/><Relationship Id="rId382" Type="http://schemas.openxmlformats.org/officeDocument/2006/relationships/hyperlink" Target="http://profiles.doe.mass.edu/profiles/teacher.aspx?orgcode=03050000&amp;orgtypecode=5&amp;leftNavId=828&amp;fycode=2018" TargetMode="External"/><Relationship Id="rId417" Type="http://schemas.openxmlformats.org/officeDocument/2006/relationships/hyperlink" Target="http://profiles.doe.mass.edu/profiles/teacher.aspx?orgcode=00000000&amp;orgtypecode=5&amp;leftNavId=828&amp;fycode=2018" TargetMode="External"/><Relationship Id="rId438" Type="http://schemas.openxmlformats.org/officeDocument/2006/relationships/hyperlink" Target="https://www.cleargov.com/massachusetts/plymouth" TargetMode="External"/><Relationship Id="rId16" Type="http://schemas.openxmlformats.org/officeDocument/2006/relationships/hyperlink" Target="http://profiles.doe.mass.edu/profiles/teacher.aspx?orgcode=06030000&amp;orgtypecode=5&amp;leftNavId=828&amp;fycode=2018" TargetMode="External"/><Relationship Id="rId221" Type="http://schemas.openxmlformats.org/officeDocument/2006/relationships/hyperlink" Target="http://profiles.doe.mass.edu/profiles/teacher.aspx?orgcode=04660000&amp;orgtypecode=5&amp;leftNavId=828&amp;fycode=2018" TargetMode="External"/><Relationship Id="rId242" Type="http://schemas.openxmlformats.org/officeDocument/2006/relationships/hyperlink" Target="http://profiles.doe.mass.edu/profiles/teacher.aspx?orgcode=07120000&amp;orgtypecode=5&amp;leftNavId=828&amp;fycode=2018" TargetMode="External"/><Relationship Id="rId263" Type="http://schemas.openxmlformats.org/officeDocument/2006/relationships/hyperlink" Target="http://profiles.doe.mass.edu/profiles/teacher.aspx?orgcode=02090000&amp;orgtypecode=5&amp;leftNavId=828&amp;fycode=2018" TargetMode="External"/><Relationship Id="rId284" Type="http://schemas.openxmlformats.org/officeDocument/2006/relationships/hyperlink" Target="http://profiles.doe.mass.edu/profiles/teacher.aspx?orgcode=02240000&amp;orgtypecode=5&amp;leftNavId=828&amp;fycode=2018" TargetMode="External"/><Relationship Id="rId319" Type="http://schemas.openxmlformats.org/officeDocument/2006/relationships/hyperlink" Target="http://profiles.doe.mass.edu/profiles/teacher.aspx?orgcode=02520000&amp;orgtypecode=5&amp;leftNavId=828&amp;fycode=2018" TargetMode="External"/><Relationship Id="rId37" Type="http://schemas.openxmlformats.org/officeDocument/2006/relationships/hyperlink" Target="http://profiles.doe.mass.edu/profiles/teacher.aspx?orgcode=35020000&amp;orgtypecode=5&amp;leftNavId=828&amp;fycode=2018" TargetMode="External"/><Relationship Id="rId58" Type="http://schemas.openxmlformats.org/officeDocument/2006/relationships/hyperlink" Target="http://profiles.doe.mass.edu/profiles/teacher.aspx?orgcode=04110000&amp;orgtypecode=5&amp;leftNavId=828&amp;fycode=2018" TargetMode="External"/><Relationship Id="rId79" Type="http://schemas.openxmlformats.org/officeDocument/2006/relationships/hyperlink" Target="http://profiles.doe.mass.edu/profiles/teacher.aspx?orgcode=08150000&amp;orgtypecode=5&amp;leftNavId=828&amp;fycode=2018" TargetMode="External"/><Relationship Id="rId102" Type="http://schemas.openxmlformats.org/officeDocument/2006/relationships/hyperlink" Target="http://profiles.doe.mass.edu/profiles/teacher.aspx?orgcode=04390000&amp;orgtypecode=5&amp;leftNavId=828&amp;fycode=2018" TargetMode="External"/><Relationship Id="rId123" Type="http://schemas.openxmlformats.org/officeDocument/2006/relationships/hyperlink" Target="http://profiles.doe.mass.edu/profiles/teacher.aspx?orgcode=04520000&amp;orgtypecode=5&amp;leftNavId=828&amp;fycode=2018" TargetMode="External"/><Relationship Id="rId144" Type="http://schemas.openxmlformats.org/officeDocument/2006/relationships/hyperlink" Target="http://profiles.doe.mass.edu/profiles/teacher.aspx?orgcode=06720000&amp;orgtypecode=5&amp;leftNavId=828&amp;fycode=2018" TargetMode="External"/><Relationship Id="rId330" Type="http://schemas.openxmlformats.org/officeDocument/2006/relationships/hyperlink" Target="http://profiles.doe.mass.edu/profiles/teacher.aspx?orgcode=04860000&amp;orgtypecode=5&amp;leftNavId=828&amp;fycode=2018" TargetMode="External"/><Relationship Id="rId90" Type="http://schemas.openxmlformats.org/officeDocument/2006/relationships/hyperlink" Target="http://profiles.doe.mass.edu/profiles/teacher.aspx?orgcode=35070000&amp;orgtypecode=5&amp;leftNavId=828&amp;fycode=2018" TargetMode="External"/><Relationship Id="rId165" Type="http://schemas.openxmlformats.org/officeDocument/2006/relationships/hyperlink" Target="http://profiles.doe.mass.edu/profiles/teacher.aspx?orgcode=01220000&amp;orgtypecode=5&amp;leftNavId=828&amp;fycode=2018" TargetMode="External"/><Relationship Id="rId186" Type="http://schemas.openxmlformats.org/officeDocument/2006/relationships/hyperlink" Target="http://profiles.doe.mass.edu/profiles/teacher.aspx?orgcode=04290000&amp;orgtypecode=5&amp;leftNavId=828&amp;fycode=2018" TargetMode="External"/><Relationship Id="rId351" Type="http://schemas.openxmlformats.org/officeDocument/2006/relationships/hyperlink" Target="http://profiles.doe.mass.edu/profiles/teacher.aspx?orgcode=08760000&amp;orgtypecode=5&amp;leftNavId=828&amp;fycode=2018" TargetMode="External"/><Relationship Id="rId372" Type="http://schemas.openxmlformats.org/officeDocument/2006/relationships/hyperlink" Target="http://profiles.doe.mass.edu/profiles/teacher.aspx?orgcode=07730000&amp;orgtypecode=5&amp;leftNavId=828&amp;fycode=2018" TargetMode="External"/><Relationship Id="rId393" Type="http://schemas.openxmlformats.org/officeDocument/2006/relationships/hyperlink" Target="http://profiles.doe.mass.edu/profiles/teacher.aspx?orgcode=03220000&amp;orgtypecode=5&amp;leftNavId=828&amp;fycode=2018" TargetMode="External"/><Relationship Id="rId407" Type="http://schemas.openxmlformats.org/officeDocument/2006/relationships/hyperlink" Target="http://profiles.doe.mass.edu/profiles/teacher.aspx?orgcode=03400000&amp;orgtypecode=5&amp;leftNavId=828&amp;fycode=2018" TargetMode="External"/><Relationship Id="rId428" Type="http://schemas.openxmlformats.org/officeDocument/2006/relationships/hyperlink" Target="https://www.cleargov.com/massachusetts/plymouth" TargetMode="External"/><Relationship Id="rId449" Type="http://schemas.openxmlformats.org/officeDocument/2006/relationships/hyperlink" Target="https://www.cleargov.com/massachusetts/plymouth" TargetMode="External"/><Relationship Id="rId211" Type="http://schemas.openxmlformats.org/officeDocument/2006/relationships/hyperlink" Target="http://profiles.doe.mass.edu/profiles/teacher.aspx?orgcode=04680000&amp;orgtypecode=5&amp;leftNavId=828&amp;fycode=2018" TargetMode="External"/><Relationship Id="rId232" Type="http://schemas.openxmlformats.org/officeDocument/2006/relationships/hyperlink" Target="http://profiles.doe.mass.edu/profiles/teacher.aspx?orgcode=07100000&amp;orgtypecode=5&amp;leftNavId=828&amp;fycode=2018" TargetMode="External"/><Relationship Id="rId253" Type="http://schemas.openxmlformats.org/officeDocument/2006/relationships/hyperlink" Target="http://profiles.doe.mass.edu/profiles/teacher.aspx?orgcode=06600000&amp;orgtypecode=5&amp;leftNavId=828&amp;fycode=2018" TargetMode="External"/><Relationship Id="rId274" Type="http://schemas.openxmlformats.org/officeDocument/2006/relationships/hyperlink" Target="http://profiles.doe.mass.edu/profiles/teacher.aspx?orgcode=08530000&amp;orgtypecode=5&amp;leftNavId=828&amp;fycode=2018" TargetMode="External"/><Relationship Id="rId295" Type="http://schemas.openxmlformats.org/officeDocument/2006/relationships/hyperlink" Target="http://profiles.doe.mass.edu/profiles/teacher.aspx?orgcode=04930000&amp;orgtypecode=5&amp;leftNavId=828&amp;fycode=2018" TargetMode="External"/><Relationship Id="rId309" Type="http://schemas.openxmlformats.org/officeDocument/2006/relationships/hyperlink" Target="http://profiles.doe.mass.edu/profiles/teacher.aspx?orgcode=02430000&amp;orgtypecode=5&amp;leftNavId=828&amp;fycode=2018" TargetMode="External"/><Relationship Id="rId27" Type="http://schemas.openxmlformats.org/officeDocument/2006/relationships/hyperlink" Target="http://profiles.doe.mass.edu/profiles/teacher.aspx?orgcode=00140000&amp;orgtypecode=5&amp;leftNavId=828&amp;fycode=2018" TargetMode="External"/><Relationship Id="rId48" Type="http://schemas.openxmlformats.org/officeDocument/2006/relationships/hyperlink" Target="http://profiles.doe.mass.edu/profiles/teacher.aspx?orgcode=00280000&amp;orgtypecode=5&amp;leftNavId=828&amp;fycode=2018" TargetMode="External"/><Relationship Id="rId69" Type="http://schemas.openxmlformats.org/officeDocument/2006/relationships/hyperlink" Target="http://profiles.doe.mass.edu/profiles/teacher.aspx?orgcode=09100000&amp;orgtypecode=5&amp;leftNavId=828&amp;fycode=2018" TargetMode="External"/><Relationship Id="rId113" Type="http://schemas.openxmlformats.org/officeDocument/2006/relationships/hyperlink" Target="http://profiles.doe.mass.edu/profiles/teacher.aspx?orgcode=00790000&amp;orgtypecode=5&amp;leftNavId=828&amp;fycode=2018" TargetMode="External"/><Relationship Id="rId134" Type="http://schemas.openxmlformats.org/officeDocument/2006/relationships/hyperlink" Target="http://profiles.doe.mass.edu/profiles/teacher.aspx?orgcode=04130000&amp;orgtypecode=5&amp;leftNavId=828&amp;fycode=2018" TargetMode="External"/><Relationship Id="rId320" Type="http://schemas.openxmlformats.org/officeDocument/2006/relationships/hyperlink" Target="http://profiles.doe.mass.edu/profiles/teacher.aspx?orgcode=02530000&amp;orgtypecode=5&amp;leftNavId=828&amp;fycode=2018" TargetMode="External"/><Relationship Id="rId80" Type="http://schemas.openxmlformats.org/officeDocument/2006/relationships/hyperlink" Target="http://profiles.doe.mass.edu/profiles/teacher.aspx?orgcode=00510000&amp;orgtypecode=5&amp;leftNavId=828&amp;fycode=2018" TargetMode="External"/><Relationship Id="rId155" Type="http://schemas.openxmlformats.org/officeDocument/2006/relationships/hyperlink" Target="http://profiles.doe.mass.edu/profiles/teacher.aspx?orgcode=08250000&amp;orgtypecode=5&amp;leftNavId=828&amp;fycode=2018" TargetMode="External"/><Relationship Id="rId176" Type="http://schemas.openxmlformats.org/officeDocument/2006/relationships/hyperlink" Target="http://profiles.doe.mass.edu/profiles/teacher.aspx?orgcode=01360000&amp;orgtypecode=5&amp;leftNavId=828&amp;fycode=2018" TargetMode="External"/><Relationship Id="rId197" Type="http://schemas.openxmlformats.org/officeDocument/2006/relationships/hyperlink" Target="http://profiles.doe.mass.edu/profiles/teacher.aspx?orgcode=01550000&amp;orgtypecode=5&amp;leftNavId=828&amp;fycode=2018" TargetMode="External"/><Relationship Id="rId341" Type="http://schemas.openxmlformats.org/officeDocument/2006/relationships/hyperlink" Target="http://profiles.doe.mass.edu/profiles/teacher.aspx?orgcode=02740000&amp;orgtypecode=5&amp;leftNavId=828&amp;fycode=2018" TargetMode="External"/><Relationship Id="rId362" Type="http://schemas.openxmlformats.org/officeDocument/2006/relationships/hyperlink" Target="http://profiles.doe.mass.edu/profiles/teacher.aspx?orgcode=02900000&amp;orgtypecode=5&amp;leftNavId=828&amp;fycode=2018" TargetMode="External"/><Relationship Id="rId383" Type="http://schemas.openxmlformats.org/officeDocument/2006/relationships/hyperlink" Target="http://profiles.doe.mass.edu/profiles/teacher.aspx?orgcode=03060000&amp;orgtypecode=5&amp;leftNavId=828&amp;fycode=2018" TargetMode="External"/><Relationship Id="rId418" Type="http://schemas.openxmlformats.org/officeDocument/2006/relationships/hyperlink" Target="http://profiles.doe.mass.edu/profiles/teacher.aspx?orgcode=00520000&amp;orgtypecode=5&amp;leftNavId=828&amp;fycode=2018" TargetMode="External"/><Relationship Id="rId439" Type="http://schemas.openxmlformats.org/officeDocument/2006/relationships/hyperlink" Target="https://www.cleargov.com/massachusetts/plymouth" TargetMode="External"/><Relationship Id="rId201" Type="http://schemas.openxmlformats.org/officeDocument/2006/relationships/hyperlink" Target="http://profiles.doe.mass.edu/profiles/teacher.aspx?orgcode=01580000&amp;orgtypecode=5&amp;leftNavId=828&amp;fycode=2018" TargetMode="External"/><Relationship Id="rId222" Type="http://schemas.openxmlformats.org/officeDocument/2006/relationships/hyperlink" Target="http://profiles.doe.mass.edu/profiles/teacher.aspx?orgcode=04920000&amp;orgtypecode=5&amp;leftNavId=828&amp;fycode=2018" TargetMode="External"/><Relationship Id="rId243" Type="http://schemas.openxmlformats.org/officeDocument/2006/relationships/hyperlink" Target="http://profiles.doe.mass.edu/profiles/teacher.aspx?orgcode=01910000&amp;orgtypecode=5&amp;leftNavId=828&amp;fycode=2018" TargetMode="External"/><Relationship Id="rId264" Type="http://schemas.openxmlformats.org/officeDocument/2006/relationships/hyperlink" Target="http://profiles.doe.mass.edu/profiles/teacher.aspx?orgcode=02110000&amp;orgtypecode=5&amp;leftNavId=828&amp;fycode=2018" TargetMode="External"/><Relationship Id="rId285" Type="http://schemas.openxmlformats.org/officeDocument/2006/relationships/hyperlink" Target="http://profiles.doe.mass.edu/profiles/teacher.aspx?orgcode=02260000&amp;orgtypecode=5&amp;leftNavId=828&amp;fycode=2018" TargetMode="External"/><Relationship Id="rId450" Type="http://schemas.openxmlformats.org/officeDocument/2006/relationships/printerSettings" Target="../printerSettings/printerSettings2.bin"/><Relationship Id="rId17" Type="http://schemas.openxmlformats.org/officeDocument/2006/relationships/hyperlink" Target="http://profiles.doe.mass.edu/profiles/teacher.aspx?orgcode=04300000&amp;orgtypecode=5&amp;leftNavId=828&amp;fycode=2018" TargetMode="External"/><Relationship Id="rId38" Type="http://schemas.openxmlformats.org/officeDocument/2006/relationships/hyperlink" Target="http://profiles.doe.mass.edu/profiles/teacher.aspx?orgcode=00230000&amp;orgtypecode=5&amp;leftNavId=828&amp;fycode=2018" TargetMode="External"/><Relationship Id="rId59" Type="http://schemas.openxmlformats.org/officeDocument/2006/relationships/hyperlink" Target="http://profiles.doe.mass.edu/profiles/teacher.aspx?orgcode=04160000&amp;orgtypecode=5&amp;leftNavId=828&amp;fycode=2018" TargetMode="External"/><Relationship Id="rId103" Type="http://schemas.openxmlformats.org/officeDocument/2006/relationships/hyperlink" Target="http://profiles.doe.mass.edu/profiles/teacher.aspx?orgcode=00680000&amp;orgtypecode=5&amp;leftNavId=828&amp;fycode=2018" TargetMode="External"/><Relationship Id="rId124" Type="http://schemas.openxmlformats.org/officeDocument/2006/relationships/hyperlink" Target="http://profiles.doe.mass.edu/profiles/teacher.aspx?orgcode=00910000&amp;orgtypecode=5&amp;leftNavId=828&amp;fycode=2018" TargetMode="External"/><Relationship Id="rId310" Type="http://schemas.openxmlformats.org/officeDocument/2006/relationships/hyperlink" Target="http://profiles.doe.mass.edu/profiles/teacher.aspx?orgcode=07550000&amp;orgtypecode=5&amp;leftNavId=828&amp;fycode=2018" TargetMode="External"/><Relationship Id="rId70" Type="http://schemas.openxmlformats.org/officeDocument/2006/relationships/hyperlink" Target="http://profiles.doe.mass.edu/profiles/teacher.aspx?orgcode=08100000&amp;orgtypecode=5&amp;leftNavId=828&amp;fycode=2018" TargetMode="External"/><Relationship Id="rId91" Type="http://schemas.openxmlformats.org/officeDocument/2006/relationships/hyperlink" Target="http://profiles.doe.mass.edu/profiles/teacher.aspx?orgcode=00630000&amp;orgtypecode=5&amp;leftNavId=828&amp;fycode=2018" TargetMode="External"/><Relationship Id="rId145" Type="http://schemas.openxmlformats.org/officeDocument/2006/relationships/hyperlink" Target="http://profiles.doe.mass.edu/profiles/teacher.aspx?orgcode=01050000&amp;orgtypecode=5&amp;leftNavId=828&amp;fycode=2018" TargetMode="External"/><Relationship Id="rId166" Type="http://schemas.openxmlformats.org/officeDocument/2006/relationships/hyperlink" Target="http://profiles.doe.mass.edu/profiles/teacher.aspx?orgcode=01250000&amp;orgtypecode=5&amp;leftNavId=828&amp;fycode=2018" TargetMode="External"/><Relationship Id="rId187" Type="http://schemas.openxmlformats.org/officeDocument/2006/relationships/hyperlink" Target="http://profiles.doe.mass.edu/profiles/teacher.aspx?orgcode=06900000&amp;orgtypecode=5&amp;leftNavId=828&amp;fycode=2018" TargetMode="External"/><Relationship Id="rId331" Type="http://schemas.openxmlformats.org/officeDocument/2006/relationships/hyperlink" Target="http://profiles.doe.mass.edu/profiles/teacher.aspx?orgcode=02660000&amp;orgtypecode=5&amp;leftNavId=828&amp;fycode=2018" TargetMode="External"/><Relationship Id="rId352" Type="http://schemas.openxmlformats.org/officeDocument/2006/relationships/hyperlink" Target="http://profiles.doe.mass.edu/profiles/teacher.aspx?orgcode=07660000&amp;orgtypecode=5&amp;leftNavId=828&amp;fycode=2018" TargetMode="External"/><Relationship Id="rId373" Type="http://schemas.openxmlformats.org/officeDocument/2006/relationships/hyperlink" Target="http://profiles.doe.mass.edu/profiles/teacher.aspx?orgcode=03000000&amp;orgtypecode=5&amp;leftNavId=828&amp;fycode=2018" TargetMode="External"/><Relationship Id="rId394" Type="http://schemas.openxmlformats.org/officeDocument/2006/relationships/hyperlink" Target="http://profiles.doe.mass.edu/profiles/teacher.aspx?orgcode=03230000&amp;orgtypecode=5&amp;leftNavId=828&amp;fycode=2018" TargetMode="External"/><Relationship Id="rId408" Type="http://schemas.openxmlformats.org/officeDocument/2006/relationships/hyperlink" Target="http://profiles.doe.mass.edu/profiles/teacher.aspx?orgcode=03410000&amp;orgtypecode=5&amp;leftNavId=828&amp;fycode=2018" TargetMode="External"/><Relationship Id="rId429" Type="http://schemas.openxmlformats.org/officeDocument/2006/relationships/hyperlink" Target="https://www.cleargov.com/massachusetts/plymouth" TargetMode="External"/><Relationship Id="rId1" Type="http://schemas.openxmlformats.org/officeDocument/2006/relationships/hyperlink" Target="javascript:__doPostBack('ctl00$ContentPlaceHolder1$teacherDataGridView','Sort$ORG_NAME')" TargetMode="External"/><Relationship Id="rId212" Type="http://schemas.openxmlformats.org/officeDocument/2006/relationships/hyperlink" Target="http://profiles.doe.mass.edu/profiles/teacher.aspx?orgcode=01650000&amp;orgtypecode=5&amp;leftNavId=828&amp;fycode=2018" TargetMode="External"/><Relationship Id="rId233" Type="http://schemas.openxmlformats.org/officeDocument/2006/relationships/hyperlink" Target="http://profiles.doe.mass.edu/profiles/teacher.aspx?orgcode=01810000&amp;orgtypecode=5&amp;leftNavId=828&amp;fycode=2018" TargetMode="External"/><Relationship Id="rId254" Type="http://schemas.openxmlformats.org/officeDocument/2006/relationships/hyperlink" Target="http://profiles.doe.mass.edu/profiles/teacher.aspx?orgcode=01990000&amp;orgtypecode=5&amp;leftNavId=828&amp;fycode=2018" TargetMode="External"/><Relationship Id="rId440" Type="http://schemas.openxmlformats.org/officeDocument/2006/relationships/hyperlink" Target="https://www.cleargov.com/massachusetts/plymouth" TargetMode="External"/><Relationship Id="rId28" Type="http://schemas.openxmlformats.org/officeDocument/2006/relationships/hyperlink" Target="http://profiles.doe.mass.edu/profiles/teacher.aspx?orgcode=08010000&amp;orgtypecode=5&amp;leftNavId=828&amp;fycode=2018" TargetMode="External"/><Relationship Id="rId49" Type="http://schemas.openxmlformats.org/officeDocument/2006/relationships/hyperlink" Target="http://profiles.doe.mass.edu/profiles/teacher.aspx?orgcode=06200000&amp;orgtypecode=5&amp;leftNavId=828&amp;fycode=2018" TargetMode="External"/><Relationship Id="rId114" Type="http://schemas.openxmlformats.org/officeDocument/2006/relationships/hyperlink" Target="http://profiles.doe.mass.edu/profiles/teacher.aspx?orgcode=04070000&amp;orgtypecode=5&amp;leftNavId=828&amp;fycode=2018" TargetMode="External"/><Relationship Id="rId275" Type="http://schemas.openxmlformats.org/officeDocument/2006/relationships/hyperlink" Target="http://profiles.doe.mass.edu/profiles/teacher.aspx?orgcode=08510000&amp;orgtypecode=5&amp;leftNavId=828&amp;fycode=2018" TargetMode="External"/><Relationship Id="rId296" Type="http://schemas.openxmlformats.org/officeDocument/2006/relationships/hyperlink" Target="http://profiles.doe.mass.edu/profiles/teacher.aspx?orgcode=04940000&amp;orgtypecode=5&amp;leftNavId=828&amp;fycode=2018" TargetMode="External"/><Relationship Id="rId300" Type="http://schemas.openxmlformats.org/officeDocument/2006/relationships/hyperlink" Target="http://profiles.doe.mass.edu/profiles/teacher.aspx?orgcode=04790000&amp;orgtypecode=5&amp;leftNavId=828&amp;fycode=2018" TargetMode="External"/><Relationship Id="rId60" Type="http://schemas.openxmlformats.org/officeDocument/2006/relationships/hyperlink" Target="http://profiles.doe.mass.edu/profiles/teacher.aspx?orgcode=04810000&amp;orgtypecode=5&amp;leftNavId=828&amp;fycode=2018" TargetMode="External"/><Relationship Id="rId81" Type="http://schemas.openxmlformats.org/officeDocument/2006/relationships/hyperlink" Target="http://profiles.doe.mass.edu/profiles/teacher.aspx?orgcode=00520000&amp;orgtypecode=5&amp;leftNavId=828&amp;fycode=2018" TargetMode="External"/><Relationship Id="rId135" Type="http://schemas.openxmlformats.org/officeDocument/2006/relationships/hyperlink" Target="http://profiles.doe.mass.edu/profiles/teacher.aspx?orgcode=00990000&amp;orgtypecode=5&amp;leftNavId=828&amp;fycode=2018" TargetMode="External"/><Relationship Id="rId156" Type="http://schemas.openxmlformats.org/officeDocument/2006/relationships/hyperlink" Target="http://profiles.doe.mass.edu/profiles/teacher.aspx?orgcode=01140000&amp;orgtypecode=5&amp;leftNavId=828&amp;fycode=2018" TargetMode="External"/><Relationship Id="rId177" Type="http://schemas.openxmlformats.org/officeDocument/2006/relationships/hyperlink" Target="http://profiles.doe.mass.edu/profiles/teacher.aspx?orgcode=01370000&amp;orgtypecode=5&amp;leftNavId=828&amp;fycode=2018" TargetMode="External"/><Relationship Id="rId198" Type="http://schemas.openxmlformats.org/officeDocument/2006/relationships/hyperlink" Target="http://profiles.doe.mass.edu/profiles/teacher.aspx?orgcode=35140000&amp;orgtypecode=5&amp;leftNavId=828&amp;fycode=2018" TargetMode="External"/><Relationship Id="rId321" Type="http://schemas.openxmlformats.org/officeDocument/2006/relationships/hyperlink" Target="http://profiles.doe.mass.edu/profiles/teacher.aspx?orgcode=04840000&amp;orgtypecode=5&amp;leftNavId=828&amp;fycode=2018" TargetMode="External"/><Relationship Id="rId342" Type="http://schemas.openxmlformats.org/officeDocument/2006/relationships/hyperlink" Target="http://profiles.doe.mass.edu/profiles/teacher.aspx?orgcode=02780000&amp;orgtypecode=5&amp;leftNavId=828&amp;fycode=2018" TargetMode="External"/><Relationship Id="rId363" Type="http://schemas.openxmlformats.org/officeDocument/2006/relationships/hyperlink" Target="http://profiles.doe.mass.edu/profiles/teacher.aspx?orgcode=02910000&amp;orgtypecode=5&amp;leftNavId=828&amp;fycode=2018" TargetMode="External"/><Relationship Id="rId384" Type="http://schemas.openxmlformats.org/officeDocument/2006/relationships/hyperlink" Target="http://profiles.doe.mass.edu/profiles/teacher.aspx?orgcode=03070000&amp;orgtypecode=5&amp;leftNavId=828&amp;fycode=2018" TargetMode="External"/><Relationship Id="rId419" Type="http://schemas.openxmlformats.org/officeDocument/2006/relationships/hyperlink" Target="https://www.cleargov.com/massachusetts/plymouth" TargetMode="External"/><Relationship Id="rId202" Type="http://schemas.openxmlformats.org/officeDocument/2006/relationships/hyperlink" Target="http://profiles.doe.mass.edu/profiles/teacher.aspx?orgcode=01590000&amp;orgtypecode=5&amp;leftNavId=828&amp;fycode=2018" TargetMode="External"/><Relationship Id="rId223" Type="http://schemas.openxmlformats.org/officeDocument/2006/relationships/hyperlink" Target="http://profiles.doe.mass.edu/profiles/teacher.aspx?orgcode=07050000&amp;orgtypecode=5&amp;leftNavId=828&amp;fycode=2018" TargetMode="External"/><Relationship Id="rId244" Type="http://schemas.openxmlformats.org/officeDocument/2006/relationships/hyperlink" Target="http://profiles.doe.mass.edu/profiles/teacher.aspx?orgcode=08320000&amp;orgtypecode=5&amp;leftNavId=828&amp;fycode=2018" TargetMode="External"/><Relationship Id="rId430" Type="http://schemas.openxmlformats.org/officeDocument/2006/relationships/hyperlink" Target="https://www.cleargov.com/massachusetts/plymouth" TargetMode="External"/><Relationship Id="rId18" Type="http://schemas.openxmlformats.org/officeDocument/2006/relationships/hyperlink" Target="http://profiles.doe.mass.edu/profiles/teacher.aspx?orgcode=00050000&amp;orgtypecode=5&amp;leftNavId=828&amp;fycode=2018" TargetMode="External"/><Relationship Id="rId39" Type="http://schemas.openxmlformats.org/officeDocument/2006/relationships/hyperlink" Target="http://profiles.doe.mass.edu/profiles/teacher.aspx?orgcode=00240000&amp;orgtypecode=5&amp;leftNavId=828&amp;fycode=2018" TargetMode="External"/><Relationship Id="rId265" Type="http://schemas.openxmlformats.org/officeDocument/2006/relationships/hyperlink" Target="http://profiles.doe.mass.edu/profiles/teacher.aspx?orgcode=02120000&amp;orgtypecode=5&amp;leftNavId=828&amp;fycode=2018" TargetMode="External"/><Relationship Id="rId286" Type="http://schemas.openxmlformats.org/officeDocument/2006/relationships/hyperlink" Target="http://profiles.doe.mass.edu/profiles/teacher.aspx?orgcode=02270000&amp;orgtypecode=5&amp;leftNavId=828&amp;fycode=2018" TargetMode="External"/><Relationship Id="rId50" Type="http://schemas.openxmlformats.org/officeDocument/2006/relationships/hyperlink" Target="http://profiles.doe.mass.edu/profiles/teacher.aspx?orgcode=00300000&amp;orgtypecode=5&amp;leftNavId=828&amp;fycode=2018" TargetMode="External"/><Relationship Id="rId104" Type="http://schemas.openxmlformats.org/officeDocument/2006/relationships/hyperlink" Target="http://profiles.doe.mass.edu/profiles/teacher.aspx?orgcode=00710000&amp;orgtypecode=5&amp;leftNavId=828&amp;fycode=2018" TargetMode="External"/><Relationship Id="rId125" Type="http://schemas.openxmlformats.org/officeDocument/2006/relationships/hyperlink" Target="http://profiles.doe.mass.edu/profiles/teacher.aspx?orgcode=08170000&amp;orgtypecode=5&amp;leftNavId=828&amp;fycode=2018" TargetMode="External"/><Relationship Id="rId146" Type="http://schemas.openxmlformats.org/officeDocument/2006/relationships/hyperlink" Target="http://profiles.doe.mass.edu/profiles/teacher.aspx?orgcode=06740000&amp;orgtypecode=5&amp;leftNavId=828&amp;fycode=2018" TargetMode="External"/><Relationship Id="rId167" Type="http://schemas.openxmlformats.org/officeDocument/2006/relationships/hyperlink" Target="http://profiles.doe.mass.edu/profiles/teacher.aspx?orgcode=01270000&amp;orgtypecode=5&amp;leftNavId=828&amp;fycode=2018" TargetMode="External"/><Relationship Id="rId188" Type="http://schemas.openxmlformats.org/officeDocument/2006/relationships/hyperlink" Target="http://profiles.doe.mass.edu/profiles/teacher.aspx?orgcode=01450000&amp;orgtypecode=5&amp;leftNavId=828&amp;fycode=2018" TargetMode="External"/><Relationship Id="rId311" Type="http://schemas.openxmlformats.org/officeDocument/2006/relationships/hyperlink" Target="http://profiles.doe.mass.edu/profiles/teacher.aspx?orgcode=02440000&amp;orgtypecode=5&amp;leftNavId=828&amp;fycode=2018" TargetMode="External"/><Relationship Id="rId332" Type="http://schemas.openxmlformats.org/officeDocument/2006/relationships/hyperlink" Target="http://profiles.doe.mass.edu/profiles/teacher.aspx?orgcode=08710000&amp;orgtypecode=5&amp;leftNavId=828&amp;fycode=2018" TargetMode="External"/><Relationship Id="rId353" Type="http://schemas.openxmlformats.org/officeDocument/2006/relationships/hyperlink" Target="http://profiles.doe.mass.edu/profiles/teacher.aspx?orgcode=07670000&amp;orgtypecode=5&amp;leftNavId=828&amp;fycode=2018" TargetMode="External"/><Relationship Id="rId374" Type="http://schemas.openxmlformats.org/officeDocument/2006/relationships/hyperlink" Target="http://profiles.doe.mass.edu/profiles/teacher.aspx?orgcode=03010000&amp;orgtypecode=5&amp;leftNavId=828&amp;fycode=2018" TargetMode="External"/><Relationship Id="rId395" Type="http://schemas.openxmlformats.org/officeDocument/2006/relationships/hyperlink" Target="http://profiles.doe.mass.edu/profiles/teacher.aspx?orgcode=03320000&amp;orgtypecode=5&amp;leftNavId=828&amp;fycode=2018" TargetMode="External"/><Relationship Id="rId409" Type="http://schemas.openxmlformats.org/officeDocument/2006/relationships/hyperlink" Target="http://profiles.doe.mass.edu/profiles/teacher.aspx?orgcode=03420000&amp;orgtypecode=5&amp;leftNavId=828&amp;fycode=2018" TargetMode="External"/><Relationship Id="rId71" Type="http://schemas.openxmlformats.org/officeDocument/2006/relationships/hyperlink" Target="http://profiles.doe.mass.edu/profiles/teacher.aspx?orgcode=00440000&amp;orgtypecode=5&amp;leftNavId=828&amp;fycode=2018" TargetMode="External"/><Relationship Id="rId92" Type="http://schemas.openxmlformats.org/officeDocument/2006/relationships/hyperlink" Target="http://profiles.doe.mass.edu/profiles/teacher.aspx?orgcode=00640000&amp;orgtypecode=5&amp;leftNavId=828&amp;fycode=2018" TargetMode="External"/><Relationship Id="rId213" Type="http://schemas.openxmlformats.org/officeDocument/2006/relationships/hyperlink" Target="http://profiles.doe.mass.edu/profiles/teacher.aspx?orgcode=06980000&amp;orgtypecode=5&amp;leftNavId=828&amp;fycode=2018" TargetMode="External"/><Relationship Id="rId234" Type="http://schemas.openxmlformats.org/officeDocument/2006/relationships/hyperlink" Target="http://profiles.doe.mass.edu/profiles/teacher.aspx?orgcode=01820000&amp;orgtypecode=5&amp;leftNavId=828&amp;fycode=2018" TargetMode="External"/><Relationship Id="rId420" Type="http://schemas.openxmlformats.org/officeDocument/2006/relationships/hyperlink" Target="https://www.cleargov.com/massachusetts/plymouth" TargetMode="External"/><Relationship Id="rId2" Type="http://schemas.openxmlformats.org/officeDocument/2006/relationships/hyperlink" Target="javascript:__doPostBack('ctl00$ContentPlaceHolder1$teacherDataGridView','Sort$org_code')" TargetMode="External"/><Relationship Id="rId29" Type="http://schemas.openxmlformats.org/officeDocument/2006/relationships/hyperlink" Target="http://profiles.doe.mass.edu/profiles/teacher.aspx?orgcode=06150000&amp;orgtypecode=5&amp;leftNavId=828&amp;fycode=2018" TargetMode="External"/><Relationship Id="rId255" Type="http://schemas.openxmlformats.org/officeDocument/2006/relationships/hyperlink" Target="http://profiles.doe.mass.edu/profiles/teacher.aspx?orgcode=04440000&amp;orgtypecode=5&amp;leftNavId=828&amp;fycode=2018" TargetMode="External"/><Relationship Id="rId276" Type="http://schemas.openxmlformats.org/officeDocument/2006/relationships/hyperlink" Target="http://profiles.doe.mass.edu/profiles/teacher.aspx?orgcode=02180000&amp;orgtypecode=5&amp;leftNavId=828&amp;fycode=2018" TargetMode="External"/><Relationship Id="rId297" Type="http://schemas.openxmlformats.org/officeDocument/2006/relationships/hyperlink" Target="http://profiles.doe.mass.edu/profiles/teacher.aspx?orgcode=35060000&amp;orgtypecode=5&amp;leftNavId=828&amp;fycode=2018" TargetMode="External"/><Relationship Id="rId441" Type="http://schemas.openxmlformats.org/officeDocument/2006/relationships/hyperlink" Target="https://www.cleargov.com/massachusetts/plymouth" TargetMode="External"/><Relationship Id="rId40" Type="http://schemas.openxmlformats.org/officeDocument/2006/relationships/hyperlink" Target="http://profiles.doe.mass.edu/profiles/teacher.aspx?orgcode=00250000&amp;orgtypecode=5&amp;leftNavId=828&amp;fycode=2018" TargetMode="External"/><Relationship Id="rId115" Type="http://schemas.openxmlformats.org/officeDocument/2006/relationships/hyperlink" Target="http://profiles.doe.mass.edu/profiles/teacher.aspx?orgcode=06580000&amp;orgtypecode=5&amp;leftNavId=828&amp;fycode=2018" TargetMode="External"/><Relationship Id="rId136" Type="http://schemas.openxmlformats.org/officeDocument/2006/relationships/hyperlink" Target="http://profiles.doe.mass.edu/profiles/teacher.aspx?orgcode=04460000&amp;orgtypecode=5&amp;leftNavId=828&amp;fycode=2018" TargetMode="External"/><Relationship Id="rId157" Type="http://schemas.openxmlformats.org/officeDocument/2006/relationships/hyperlink" Target="http://profiles.doe.mass.edu/profiles/teacher.aspx?orgcode=06730000&amp;orgtypecode=5&amp;leftNavId=828&amp;fycode=2018" TargetMode="External"/><Relationship Id="rId178" Type="http://schemas.openxmlformats.org/officeDocument/2006/relationships/hyperlink" Target="http://profiles.doe.mass.edu/profiles/teacher.aspx?orgcode=04530000&amp;orgtypecode=5&amp;leftNavId=828&amp;fycode=2018" TargetMode="External"/><Relationship Id="rId301" Type="http://schemas.openxmlformats.org/officeDocument/2006/relationships/hyperlink" Target="http://profiles.doe.mass.edu/profiles/teacher.aspx?orgcode=02360000&amp;orgtypecode=5&amp;leftNavId=828&amp;fycode=2018" TargetMode="External"/><Relationship Id="rId322" Type="http://schemas.openxmlformats.org/officeDocument/2006/relationships/hyperlink" Target="http://profiles.doe.mass.edu/profiles/teacher.aspx?orgcode=04410000&amp;orgtypecode=5&amp;leftNavId=828&amp;fycode=2018" TargetMode="External"/><Relationship Id="rId343" Type="http://schemas.openxmlformats.org/officeDocument/2006/relationships/hyperlink" Target="http://profiles.doe.mass.edu/profiles/teacher.aspx?orgcode=08290000&amp;orgtypecode=5&amp;leftNavId=828&amp;fycode=2018" TargetMode="External"/><Relationship Id="rId364" Type="http://schemas.openxmlformats.org/officeDocument/2006/relationships/hyperlink" Target="http://profiles.doe.mass.edu/profiles/teacher.aspx?orgcode=02920000&amp;orgtypecode=5&amp;leftNavId=828&amp;fycode=2018" TargetMode="External"/><Relationship Id="rId61" Type="http://schemas.openxmlformats.org/officeDocument/2006/relationships/hyperlink" Target="http://profiles.doe.mass.edu/profiles/teacher.aspx?orgcode=00360000&amp;orgtypecode=5&amp;leftNavId=828&amp;fycode=2018" TargetMode="External"/><Relationship Id="rId82" Type="http://schemas.openxmlformats.org/officeDocument/2006/relationships/hyperlink" Target="http://profiles.doe.mass.edu/profiles/teacher.aspx?orgcode=06350000&amp;orgtypecode=5&amp;leftNavId=828&amp;fycode=2018" TargetMode="External"/><Relationship Id="rId199" Type="http://schemas.openxmlformats.org/officeDocument/2006/relationships/hyperlink" Target="http://profiles.doe.mass.edu/profiles/teacher.aspx?orgcode=01570000&amp;orgtypecode=5&amp;leftNavId=828&amp;fycode=2018" TargetMode="External"/><Relationship Id="rId203" Type="http://schemas.openxmlformats.org/officeDocument/2006/relationships/hyperlink" Target="http://profiles.doe.mass.edu/profiles/teacher.aspx?orgcode=01600000&amp;orgtypecode=5&amp;leftNavId=828&amp;fycode=2018" TargetMode="External"/><Relationship Id="rId385" Type="http://schemas.openxmlformats.org/officeDocument/2006/relationships/hyperlink" Target="http://profiles.doe.mass.edu/profiles/teacher.aspx?orgcode=03080000&amp;orgtypecode=5&amp;leftNavId=828&amp;fycode=2018" TargetMode="External"/><Relationship Id="rId19" Type="http://schemas.openxmlformats.org/officeDocument/2006/relationships/hyperlink" Target="http://profiles.doe.mass.edu/profiles/teacher.aspx?orgcode=04090000&amp;orgtypecode=5&amp;leftNavId=828&amp;fycode=2018" TargetMode="External"/><Relationship Id="rId224" Type="http://schemas.openxmlformats.org/officeDocument/2006/relationships/hyperlink" Target="http://profiles.doe.mass.edu/profiles/teacher.aspx?orgcode=01720000&amp;orgtypecode=5&amp;leftNavId=828&amp;fycode=2018" TargetMode="External"/><Relationship Id="rId245" Type="http://schemas.openxmlformats.org/officeDocument/2006/relationships/hyperlink" Target="http://profiles.doe.mass.edu/profiles/teacher.aspx?orgcode=07150000&amp;orgtypecode=5&amp;leftNavId=828&amp;fycode=2018" TargetMode="External"/><Relationship Id="rId266" Type="http://schemas.openxmlformats.org/officeDocument/2006/relationships/hyperlink" Target="http://profiles.doe.mass.edu/profiles/teacher.aspx?orgcode=02150000&amp;orgtypecode=5&amp;leftNavId=828&amp;fycode=2018" TargetMode="External"/><Relationship Id="rId287" Type="http://schemas.openxmlformats.org/officeDocument/2006/relationships/hyperlink" Target="http://profiles.doe.mass.edu/profiles/teacher.aspx?orgcode=08600000&amp;orgtypecode=5&amp;leftNavId=828&amp;fycode=2018" TargetMode="External"/><Relationship Id="rId410" Type="http://schemas.openxmlformats.org/officeDocument/2006/relationships/hyperlink" Target="http://profiles.doe.mass.edu/profiles/teacher.aspx?orgcode=03430000&amp;orgtypecode=5&amp;leftNavId=828&amp;fycode=2018" TargetMode="External"/><Relationship Id="rId431" Type="http://schemas.openxmlformats.org/officeDocument/2006/relationships/hyperlink" Target="https://www.cleargov.com/massachusetts/plymouth" TargetMode="External"/><Relationship Id="rId30" Type="http://schemas.openxmlformats.org/officeDocument/2006/relationships/hyperlink" Target="http://profiles.doe.mass.edu/profiles/teacher.aspx?orgcode=04910000&amp;orgtypecode=5&amp;leftNavId=828&amp;fycode=2018" TargetMode="External"/><Relationship Id="rId105" Type="http://schemas.openxmlformats.org/officeDocument/2006/relationships/hyperlink" Target="http://profiles.doe.mass.edu/profiles/teacher.aspx?orgcode=00720000&amp;orgtypecode=5&amp;leftNavId=828&amp;fycode=2018" TargetMode="External"/><Relationship Id="rId126" Type="http://schemas.openxmlformats.org/officeDocument/2006/relationships/hyperlink" Target="http://profiles.doe.mass.edu/profiles/teacher.aspx?orgcode=00930000&amp;orgtypecode=5&amp;leftNavId=828&amp;fycode=2018" TargetMode="External"/><Relationship Id="rId147" Type="http://schemas.openxmlformats.org/officeDocument/2006/relationships/hyperlink" Target="http://profiles.doe.mass.edu/profiles/teacher.aspx?orgcode=04960000&amp;orgtypecode=5&amp;leftNavId=828&amp;fycode=2018" TargetMode="External"/><Relationship Id="rId168" Type="http://schemas.openxmlformats.org/officeDocument/2006/relationships/hyperlink" Target="http://profiles.doe.mass.edu/profiles/teacher.aspx?orgcode=01280000&amp;orgtypecode=5&amp;leftNavId=828&amp;fycode=2018" TargetMode="External"/><Relationship Id="rId312" Type="http://schemas.openxmlformats.org/officeDocument/2006/relationships/hyperlink" Target="http://profiles.doe.mass.edu/profiles/teacher.aspx?orgcode=02460000&amp;orgtypecode=5&amp;leftNavId=828&amp;fycode=2018" TargetMode="External"/><Relationship Id="rId333" Type="http://schemas.openxmlformats.org/officeDocument/2006/relationships/hyperlink" Target="http://profiles.doe.mass.edu/profiles/teacher.aspx?orgcode=02690000&amp;orgtypecode=5&amp;leftNavId=828&amp;fycode=2018" TargetMode="External"/><Relationship Id="rId354" Type="http://schemas.openxmlformats.org/officeDocument/2006/relationships/hyperlink" Target="http://profiles.doe.mass.edu/profiles/teacher.aspx?orgcode=02810000&amp;orgtypecode=5&amp;leftNavId=828&amp;fycode=2018" TargetMode="External"/><Relationship Id="rId51" Type="http://schemas.openxmlformats.org/officeDocument/2006/relationships/hyperlink" Target="http://profiles.doe.mass.edu/profiles/teacher.aspx?orgcode=00310000&amp;orgtypecode=5&amp;leftNavId=828&amp;fycode=2018" TargetMode="External"/><Relationship Id="rId72" Type="http://schemas.openxmlformats.org/officeDocument/2006/relationships/hyperlink" Target="http://profiles.doe.mass.edu/profiles/teacher.aspx?orgcode=04280000&amp;orgtypecode=5&amp;leftNavId=828&amp;fycode=2018" TargetMode="External"/><Relationship Id="rId93" Type="http://schemas.openxmlformats.org/officeDocument/2006/relationships/hyperlink" Target="http://profiles.doe.mass.edu/profiles/teacher.aspx?orgcode=04380000&amp;orgtypecode=5&amp;leftNavId=828&amp;fycode=2018" TargetMode="External"/><Relationship Id="rId189" Type="http://schemas.openxmlformats.org/officeDocument/2006/relationships/hyperlink" Target="http://profiles.doe.mass.edu/profiles/teacher.aspx?orgcode=01480000&amp;orgtypecode=5&amp;leftNavId=828&amp;fycode=2018" TargetMode="External"/><Relationship Id="rId375" Type="http://schemas.openxmlformats.org/officeDocument/2006/relationships/hyperlink" Target="http://profiles.doe.mass.edu/profiles/teacher.aspx?orgcode=04800000&amp;orgtypecode=5&amp;leftNavId=828&amp;fycode=2018" TargetMode="External"/><Relationship Id="rId396" Type="http://schemas.openxmlformats.org/officeDocument/2006/relationships/hyperlink" Target="http://profiles.doe.mass.edu/profiles/teacher.aspx?orgcode=03210000&amp;orgtypecode=5&amp;leftNavId=828&amp;fycode=2018" TargetMode="External"/><Relationship Id="rId3" Type="http://schemas.openxmlformats.org/officeDocument/2006/relationships/hyperlink" Target="javascript:__doPostBack('ctl00$ContentPlaceHolder1$teacherDataGridView','Sort$field1')" TargetMode="External"/><Relationship Id="rId214" Type="http://schemas.openxmlformats.org/officeDocument/2006/relationships/hyperlink" Target="http://profiles.doe.mass.edu/profiles/teacher.aspx?orgcode=01670000&amp;orgtypecode=5&amp;leftNavId=828&amp;fycode=2018" TargetMode="External"/><Relationship Id="rId235" Type="http://schemas.openxmlformats.org/officeDocument/2006/relationships/hyperlink" Target="http://profiles.doe.mass.edu/profiles/teacher.aspx?orgcode=01840000&amp;orgtypecode=5&amp;leftNavId=828&amp;fycode=2018" TargetMode="External"/><Relationship Id="rId256" Type="http://schemas.openxmlformats.org/officeDocument/2006/relationships/hyperlink" Target="http://profiles.doe.mass.edu/profiles/teacher.aspx?orgcode=02010000&amp;orgtypecode=5&amp;leftNavId=828&amp;fycode=2018" TargetMode="External"/><Relationship Id="rId277" Type="http://schemas.openxmlformats.org/officeDocument/2006/relationships/hyperlink" Target="http://profiles.doe.mass.edu/profiles/teacher.aspx?orgcode=02190000&amp;orgtypecode=5&amp;leftNavId=828&amp;fycode=2018" TargetMode="External"/><Relationship Id="rId298" Type="http://schemas.openxmlformats.org/officeDocument/2006/relationships/hyperlink" Target="http://profiles.doe.mass.edu/profiles/teacher.aspx?orgcode=07500000&amp;orgtypecode=5&amp;leftNavId=828&amp;fycode=2018" TargetMode="External"/><Relationship Id="rId400" Type="http://schemas.openxmlformats.org/officeDocument/2006/relationships/hyperlink" Target="http://profiles.doe.mass.edu/profiles/teacher.aspx?orgcode=03300000&amp;orgtypecode=5&amp;leftNavId=828&amp;fycode=2018" TargetMode="External"/><Relationship Id="rId421" Type="http://schemas.openxmlformats.org/officeDocument/2006/relationships/hyperlink" Target="https://www.cleargov.com/massachusetts/plymouth" TargetMode="External"/><Relationship Id="rId442" Type="http://schemas.openxmlformats.org/officeDocument/2006/relationships/hyperlink" Target="https://www.cleargov.com/massachusetts/plymouth" TargetMode="External"/><Relationship Id="rId116" Type="http://schemas.openxmlformats.org/officeDocument/2006/relationships/hyperlink" Target="http://profiles.doe.mass.edu/profiles/teacher.aspx?orgcode=00820000&amp;orgtypecode=5&amp;leftNavId=828&amp;fycode=2018" TargetMode="External"/><Relationship Id="rId137" Type="http://schemas.openxmlformats.org/officeDocument/2006/relationships/hyperlink" Target="http://profiles.doe.mass.edu/profiles/teacher.aspx?orgcode=01000000&amp;orgtypecode=5&amp;leftNavId=828&amp;fycode=2018" TargetMode="External"/><Relationship Id="rId158" Type="http://schemas.openxmlformats.org/officeDocument/2006/relationships/hyperlink" Target="http://profiles.doe.mass.edu/profiles/teacher.aspx?orgcode=01170000&amp;orgtypecode=5&amp;leftNavId=828&amp;fycode=2018" TargetMode="External"/><Relationship Id="rId302" Type="http://schemas.openxmlformats.org/officeDocument/2006/relationships/hyperlink" Target="http://profiles.doe.mass.edu/profiles/teacher.aspx?orgcode=02380000&amp;orgtypecode=5&amp;leftNavId=828&amp;fycode=2018" TargetMode="External"/><Relationship Id="rId323" Type="http://schemas.openxmlformats.org/officeDocument/2006/relationships/hyperlink" Target="http://profiles.doe.mass.edu/profiles/teacher.aspx?orgcode=02580000&amp;orgtypecode=5&amp;leftNavId=828&amp;fycode=2018" TargetMode="External"/><Relationship Id="rId344" Type="http://schemas.openxmlformats.org/officeDocument/2006/relationships/hyperlink" Target="http://profiles.doe.mass.edu/profiles/teacher.aspx?orgcode=04880000&amp;orgtypecode=5&amp;leftNavId=828&amp;fycode=2018" TargetMode="External"/><Relationship Id="rId20" Type="http://schemas.openxmlformats.org/officeDocument/2006/relationships/hyperlink" Target="http://profiles.doe.mass.edu/profiles/teacher.aspx?orgcode=00070000&amp;orgtypecode=5&amp;leftNavId=828&amp;fycode=2018" TargetMode="External"/><Relationship Id="rId41" Type="http://schemas.openxmlformats.org/officeDocument/2006/relationships/hyperlink" Target="http://profiles.doe.mass.edu/profiles/teacher.aspx?orgcode=00260000&amp;orgtypecode=5&amp;leftNavId=828&amp;fycode=2018" TargetMode="External"/><Relationship Id="rId62" Type="http://schemas.openxmlformats.org/officeDocument/2006/relationships/hyperlink" Target="http://profiles.doe.mass.edu/profiles/teacher.aspx?orgcode=00380000&amp;orgtypecode=5&amp;leftNavId=828&amp;fycode=2018" TargetMode="External"/><Relationship Id="rId83" Type="http://schemas.openxmlformats.org/officeDocument/2006/relationships/hyperlink" Target="http://profiles.doe.mass.edu/profiles/teacher.aspx?orgcode=00560000&amp;orgtypecode=5&amp;leftNavId=828&amp;fycode=2018" TargetMode="External"/><Relationship Id="rId179" Type="http://schemas.openxmlformats.org/officeDocument/2006/relationships/hyperlink" Target="http://profiles.doe.mass.edu/profiles/teacher.aspx?orgcode=01380000&amp;orgtypecode=5&amp;leftNavId=828&amp;fycode=2018" TargetMode="External"/><Relationship Id="rId365" Type="http://schemas.openxmlformats.org/officeDocument/2006/relationships/hyperlink" Target="http://profiles.doe.mass.edu/profiles/teacher.aspx?orgcode=39020000&amp;orgtypecode=5&amp;leftNavId=828&amp;fycode=2018" TargetMode="External"/><Relationship Id="rId386" Type="http://schemas.openxmlformats.org/officeDocument/2006/relationships/hyperlink" Target="http://profiles.doe.mass.edu/profiles/teacher.aspx?orgcode=03090000&amp;orgtypecode=5&amp;leftNavId=828&amp;fycode=2018" TargetMode="External"/><Relationship Id="rId190" Type="http://schemas.openxmlformats.org/officeDocument/2006/relationships/hyperlink" Target="http://profiles.doe.mass.edu/profiles/teacher.aspx?orgcode=01490000&amp;orgtypecode=5&amp;leftNavId=828&amp;fycode=2018" TargetMode="External"/><Relationship Id="rId204" Type="http://schemas.openxmlformats.org/officeDocument/2006/relationships/hyperlink" Target="http://profiles.doe.mass.edu/profiles/teacher.aspx?orgcode=04560000&amp;orgtypecode=5&amp;leftNavId=828&amp;fycode=2018" TargetMode="External"/><Relationship Id="rId225" Type="http://schemas.openxmlformats.org/officeDocument/2006/relationships/hyperlink" Target="http://profiles.doe.mass.edu/profiles/teacher.aspx?orgcode=39010000&amp;orgtypecode=5&amp;leftNavId=828&amp;fycode=2018" TargetMode="External"/><Relationship Id="rId246" Type="http://schemas.openxmlformats.org/officeDocument/2006/relationships/hyperlink" Target="http://profiles.doe.mass.edu/profiles/teacher.aspx?orgcode=04700000&amp;orgtypecode=5&amp;leftNavId=828&amp;fycode=2018" TargetMode="External"/><Relationship Id="rId267" Type="http://schemas.openxmlformats.org/officeDocument/2006/relationships/hyperlink" Target="http://profiles.doe.mass.edu/profiles/teacher.aspx?orgcode=07350000&amp;orgtypecode=5&amp;leftNavId=828&amp;fycode=2018" TargetMode="External"/><Relationship Id="rId288" Type="http://schemas.openxmlformats.org/officeDocument/2006/relationships/hyperlink" Target="http://profiles.doe.mass.edu/profiles/teacher.aspx?orgcode=35010000&amp;orgtypecode=5&amp;leftNavId=828&amp;fycode=2018" TargetMode="External"/><Relationship Id="rId411" Type="http://schemas.openxmlformats.org/officeDocument/2006/relationships/hyperlink" Target="http://profiles.doe.mass.edu/profiles/teacher.aspx?orgcode=03440000&amp;orgtypecode=5&amp;leftNavId=828&amp;fycode=2018" TargetMode="External"/><Relationship Id="rId432" Type="http://schemas.openxmlformats.org/officeDocument/2006/relationships/hyperlink" Target="https://www.cleargov.com/massachusetts/plymouth" TargetMode="External"/><Relationship Id="rId106" Type="http://schemas.openxmlformats.org/officeDocument/2006/relationships/hyperlink" Target="http://profiles.doe.mass.edu/profiles/teacher.aspx?orgcode=00730000&amp;orgtypecode=5&amp;leftNavId=828&amp;fycode=2018" TargetMode="External"/><Relationship Id="rId127" Type="http://schemas.openxmlformats.org/officeDocument/2006/relationships/hyperlink" Target="http://profiles.doe.mass.edu/profiles/teacher.aspx?orgcode=04100000&amp;orgtypecode=5&amp;leftNavId=828&amp;fycode=2018" TargetMode="External"/><Relationship Id="rId313" Type="http://schemas.openxmlformats.org/officeDocument/2006/relationships/hyperlink" Target="http://profiles.doe.mass.edu/profiles/teacher.aspx?orgcode=02480000&amp;orgtypecode=5&amp;leftNavId=828&amp;fycode=2018" TargetMode="External"/><Relationship Id="rId10" Type="http://schemas.openxmlformats.org/officeDocument/2006/relationships/hyperlink" Target="javascript:__doPostBack('ctl00$ContentPlaceHolder1$teacherDataGridView','Sort$SAT_TOTAL')" TargetMode="External"/><Relationship Id="rId31" Type="http://schemas.openxmlformats.org/officeDocument/2006/relationships/hyperlink" Target="http://profiles.doe.mass.edu/profiles/teacher.aspx?orgcode=00160000&amp;orgtypecode=5&amp;leftNavId=828&amp;fycode=2018" TargetMode="External"/><Relationship Id="rId52" Type="http://schemas.openxmlformats.org/officeDocument/2006/relationships/hyperlink" Target="http://profiles.doe.mass.edu/profiles/teacher.aspx?orgcode=08050000&amp;orgtypecode=5&amp;leftNavId=828&amp;fycode=2018" TargetMode="External"/><Relationship Id="rId73" Type="http://schemas.openxmlformats.org/officeDocument/2006/relationships/hyperlink" Target="http://profiles.doe.mass.edu/profiles/teacher.aspx?orgcode=00450000&amp;orgtypecode=5&amp;leftNavId=828&amp;fycode=2018" TargetMode="External"/><Relationship Id="rId94" Type="http://schemas.openxmlformats.org/officeDocument/2006/relationships/hyperlink" Target="http://profiles.doe.mass.edu/profiles/teacher.aspx?orgcode=00650000&amp;orgtypecode=5&amp;leftNavId=828&amp;fycode=2018" TargetMode="External"/><Relationship Id="rId148" Type="http://schemas.openxmlformats.org/officeDocument/2006/relationships/hyperlink" Target="http://profiles.doe.mass.edu/profiles/teacher.aspx?orgcode=01070000&amp;orgtypecode=5&amp;leftNavId=828&amp;fycode=2018" TargetMode="External"/><Relationship Id="rId169" Type="http://schemas.openxmlformats.org/officeDocument/2006/relationships/hyperlink" Target="http://profiles.doe.mass.edu/profiles/teacher.aspx?orgcode=06850000&amp;orgtypecode=5&amp;leftNavId=828&amp;fycode=2018" TargetMode="External"/><Relationship Id="rId334" Type="http://schemas.openxmlformats.org/officeDocument/2006/relationships/hyperlink" Target="http://profiles.doe.mass.edu/profiles/teacher.aspx?orgcode=02710000&amp;orgtypecode=5&amp;leftNavId=828&amp;fycode=2018" TargetMode="External"/><Relationship Id="rId355" Type="http://schemas.openxmlformats.org/officeDocument/2006/relationships/hyperlink" Target="http://profiles.doe.mass.edu/profiles/teacher.aspx?orgcode=35100000&amp;orgtypecode=5&amp;leftNavId=828&amp;fycode=2018" TargetMode="External"/><Relationship Id="rId376" Type="http://schemas.openxmlformats.org/officeDocument/2006/relationships/hyperlink" Target="http://profiles.doe.mass.edu/profiles/teacher.aspx?orgcode=35050000&amp;orgtypecode=5&amp;leftNavId=828&amp;fycode=2018" TargetMode="External"/><Relationship Id="rId397" Type="http://schemas.openxmlformats.org/officeDocument/2006/relationships/hyperlink" Target="http://profiles.doe.mass.edu/profiles/teacher.aspx?orgcode=03250000&amp;orgtypecode=5&amp;leftNavId=828&amp;fycode=2018" TargetMode="External"/><Relationship Id="rId4" Type="http://schemas.openxmlformats.org/officeDocument/2006/relationships/hyperlink" Target="javascript:__doPostBack('ctl00$ContentPlaceHolder1$teacherDataGridView','Sort$field2')" TargetMode="External"/><Relationship Id="rId180" Type="http://schemas.openxmlformats.org/officeDocument/2006/relationships/hyperlink" Target="http://profiles.doe.mass.edu/profiles/teacher.aspx?orgcode=01390000&amp;orgtypecode=5&amp;leftNavId=828&amp;fycode=2018" TargetMode="External"/><Relationship Id="rId215" Type="http://schemas.openxmlformats.org/officeDocument/2006/relationships/hyperlink" Target="http://profiles.doe.mass.edu/profiles/teacher.aspx?orgcode=01680000&amp;orgtypecode=5&amp;leftNavId=828&amp;fycode=2018" TargetMode="External"/><Relationship Id="rId236" Type="http://schemas.openxmlformats.org/officeDocument/2006/relationships/hyperlink" Target="http://profiles.doe.mass.edu/profiles/teacher.aspx?orgcode=01850000&amp;orgtypecode=5&amp;leftNavId=828&amp;fycode=2018" TargetMode="External"/><Relationship Id="rId257" Type="http://schemas.openxmlformats.org/officeDocument/2006/relationships/hyperlink" Target="http://profiles.doe.mass.edu/profiles/teacher.aspx?orgcode=35130000&amp;orgtypecode=5&amp;leftNavId=828&amp;fycode=2018" TargetMode="External"/><Relationship Id="rId278" Type="http://schemas.openxmlformats.org/officeDocument/2006/relationships/hyperlink" Target="http://profiles.doe.mass.edu/profiles/teacher.aspx?orgcode=02200000&amp;orgtypecode=5&amp;leftNavId=828&amp;fycode=2018" TargetMode="External"/><Relationship Id="rId401" Type="http://schemas.openxmlformats.org/officeDocument/2006/relationships/hyperlink" Target="http://profiles.doe.mass.edu/profiles/teacher.aspx?orgcode=03310000&amp;orgtypecode=5&amp;leftNavId=828&amp;fycode=2018" TargetMode="External"/><Relationship Id="rId422" Type="http://schemas.openxmlformats.org/officeDocument/2006/relationships/hyperlink" Target="https://www.cleargov.com/massachusetts/plymouth" TargetMode="External"/><Relationship Id="rId443" Type="http://schemas.openxmlformats.org/officeDocument/2006/relationships/hyperlink" Target="https://www.cleargov.com/massachusetts/plymouth" TargetMode="External"/><Relationship Id="rId303" Type="http://schemas.openxmlformats.org/officeDocument/2006/relationships/hyperlink" Target="http://profiles.doe.mass.edu/profiles/teacher.aspx?orgcode=02390000&amp;orgtypecode=5&amp;leftNavId=828&amp;fycode=2018" TargetMode="External"/><Relationship Id="rId42" Type="http://schemas.openxmlformats.org/officeDocument/2006/relationships/hyperlink" Target="http://profiles.doe.mass.edu/profiles/teacher.aspx?orgcode=04200000&amp;orgtypecode=5&amp;leftNavId=828&amp;fycode=2018" TargetMode="External"/><Relationship Id="rId84" Type="http://schemas.openxmlformats.org/officeDocument/2006/relationships/hyperlink" Target="http://profiles.doe.mass.edu/profiles/teacher.aspx?orgcode=00570000&amp;orgtypecode=5&amp;leftNavId=828&amp;fycode=2018" TargetMode="External"/><Relationship Id="rId138" Type="http://schemas.openxmlformats.org/officeDocument/2006/relationships/hyperlink" Target="http://profiles.doe.mass.edu/profiles/teacher.aspx?orgcode=04780000&amp;orgtypecode=5&amp;leftNavId=828&amp;fycode=2018" TargetMode="External"/><Relationship Id="rId345" Type="http://schemas.openxmlformats.org/officeDocument/2006/relationships/hyperlink" Target="http://profiles.doe.mass.edu/profiles/teacher.aspx?orgcode=08730000&amp;orgtypecode=5&amp;leftNavId=828&amp;fycode=2018" TargetMode="External"/><Relationship Id="rId387" Type="http://schemas.openxmlformats.org/officeDocument/2006/relationships/hyperlink" Target="http://profiles.doe.mass.edu/profiles/teacher.aspx?orgcode=03100000&amp;orgtypecode=5&amp;leftNavId=828&amp;fycode=2018" TargetMode="External"/><Relationship Id="rId191" Type="http://schemas.openxmlformats.org/officeDocument/2006/relationships/hyperlink" Target="http://profiles.doe.mass.edu/profiles/teacher.aspx?orgcode=04540000&amp;orgtypecode=5&amp;leftNavId=828&amp;fycode=2018" TargetMode="External"/><Relationship Id="rId205" Type="http://schemas.openxmlformats.org/officeDocument/2006/relationships/hyperlink" Target="http://profiles.doe.mass.edu/profiles/teacher.aspx?orgcode=04580000&amp;orgtypecode=5&amp;leftNavId=828&amp;fycode=2018" TargetMode="External"/><Relationship Id="rId247" Type="http://schemas.openxmlformats.org/officeDocument/2006/relationships/hyperlink" Target="http://profiles.doe.mass.edu/profiles/teacher.aspx?orgcode=01960000&amp;orgtypecode=5&amp;leftNavId=828&amp;fycode=2018" TargetMode="External"/><Relationship Id="rId412" Type="http://schemas.openxmlformats.org/officeDocument/2006/relationships/hyperlink" Target="http://profiles.doe.mass.edu/profiles/teacher.aspx?orgcode=03460000&amp;orgtypecode=5&amp;leftNavId=828&amp;fycode=2018" TargetMode="External"/><Relationship Id="rId107" Type="http://schemas.openxmlformats.org/officeDocument/2006/relationships/hyperlink" Target="http://profiles.doe.mass.edu/profiles/teacher.aspx?orgcode=00740000&amp;orgtypecode=5&amp;leftNavId=828&amp;fycode=2018" TargetMode="External"/><Relationship Id="rId289" Type="http://schemas.openxmlformats.org/officeDocument/2006/relationships/hyperlink" Target="http://profiles.doe.mass.edu/profiles/teacher.aspx?orgcode=02290000&amp;orgtypecode=5&amp;leftNavId=828&amp;fycode=2018" TargetMode="External"/><Relationship Id="rId11" Type="http://schemas.openxmlformats.org/officeDocument/2006/relationships/hyperlink" Target="http://profiles.doe.mass.edu/profiles/teacher.aspx?orgcode=04450000&amp;orgtypecode=5&amp;leftNavId=828&amp;fycode=2018" TargetMode="External"/><Relationship Id="rId53" Type="http://schemas.openxmlformats.org/officeDocument/2006/relationships/hyperlink" Target="http://profiles.doe.mass.edu/profiles/teacher.aspx?orgcode=06220000&amp;orgtypecode=5&amp;leftNavId=828&amp;fycode=2018" TargetMode="External"/><Relationship Id="rId149" Type="http://schemas.openxmlformats.org/officeDocument/2006/relationships/hyperlink" Target="http://profiles.doe.mass.edu/profiles/teacher.aspx?orgcode=01090000&amp;orgtypecode=5&amp;leftNavId=828&amp;fycode=2018" TargetMode="External"/><Relationship Id="rId314" Type="http://schemas.openxmlformats.org/officeDocument/2006/relationships/hyperlink" Target="http://profiles.doe.mass.edu/profiles/teacher.aspx?orgcode=02490000&amp;orgtypecode=5&amp;leftNavId=828&amp;fycode=2018" TargetMode="External"/><Relationship Id="rId356" Type="http://schemas.openxmlformats.org/officeDocument/2006/relationships/hyperlink" Target="http://profiles.doe.mass.edu/profiles/teacher.aspx?orgcode=02840000&amp;orgtypecode=5&amp;leftNavId=828&amp;fycode=2018" TargetMode="External"/><Relationship Id="rId398" Type="http://schemas.openxmlformats.org/officeDocument/2006/relationships/hyperlink" Target="http://profiles.doe.mass.edu/profiles/teacher.aspx?orgcode=03260000&amp;orgtypecode=5&amp;leftNavId=828&amp;fycode=2018" TargetMode="External"/><Relationship Id="rId95" Type="http://schemas.openxmlformats.org/officeDocument/2006/relationships/hyperlink" Target="http://profiles.doe.mass.edu/profiles/teacher.aspx?orgcode=35030000&amp;orgtypecode=5&amp;leftNavId=828&amp;fycode=2018" TargetMode="External"/><Relationship Id="rId160" Type="http://schemas.openxmlformats.org/officeDocument/2006/relationships/hyperlink" Target="http://profiles.doe.mass.edu/profiles/teacher.aspx?orgcode=06750000&amp;orgtypecode=5&amp;leftNavId=828&amp;fycode=2018" TargetMode="External"/><Relationship Id="rId216" Type="http://schemas.openxmlformats.org/officeDocument/2006/relationships/hyperlink" Target="http://profiles.doe.mass.edu/profiles/teacher.aspx?orgcode=04640000&amp;orgtypecode=5&amp;leftNavId=828&amp;fycode=2018" TargetMode="External"/><Relationship Id="rId423" Type="http://schemas.openxmlformats.org/officeDocument/2006/relationships/hyperlink" Target="https://www.cleargov.com/massachusetts/plymouth" TargetMode="External"/><Relationship Id="rId258" Type="http://schemas.openxmlformats.org/officeDocument/2006/relationships/hyperlink" Target="http://profiles.doe.mass.edu/profiles/teacher.aspx?orgcode=07280000&amp;orgtypecode=5&amp;leftNavId=828&amp;fycode=2018" TargetMode="External"/><Relationship Id="rId22" Type="http://schemas.openxmlformats.org/officeDocument/2006/relationships/hyperlink" Target="http://profiles.doe.mass.edu/profiles/teacher.aspx?orgcode=06050000&amp;orgtypecode=5&amp;leftNavId=828&amp;fycode=2018" TargetMode="External"/><Relationship Id="rId64" Type="http://schemas.openxmlformats.org/officeDocument/2006/relationships/hyperlink" Target="http://profiles.doe.mass.edu/profiles/teacher.aspx?orgcode=00400000&amp;orgtypecode=5&amp;leftNavId=828&amp;fycode=2018" TargetMode="External"/><Relationship Id="rId118" Type="http://schemas.openxmlformats.org/officeDocument/2006/relationships/hyperlink" Target="http://profiles.doe.mass.edu/profiles/teacher.aspx?orgcode=00870000&amp;orgtypecode=5&amp;leftNavId=828&amp;fycode=2018" TargetMode="External"/><Relationship Id="rId325" Type="http://schemas.openxmlformats.org/officeDocument/2006/relationships/hyperlink" Target="http://profiles.doe.mass.edu/profiles/teacher.aspx?orgcode=02610000&amp;orgtypecode=5&amp;leftNavId=828&amp;fycode=2018" TargetMode="External"/><Relationship Id="rId367" Type="http://schemas.openxmlformats.org/officeDocument/2006/relationships/hyperlink" Target="http://profiles.doe.mass.edu/profiles/teacher.aspx?orgcode=02930000&amp;orgtypecode=5&amp;leftNavId=828&amp;fycode=2018" TargetMode="External"/><Relationship Id="rId171" Type="http://schemas.openxmlformats.org/officeDocument/2006/relationships/hyperlink" Target="http://profiles.doe.mass.edu/profiles/teacher.aspx?orgcode=04550000&amp;orgtypecode=5&amp;leftNavId=828&amp;fycode=2018" TargetMode="External"/><Relationship Id="rId227" Type="http://schemas.openxmlformats.org/officeDocument/2006/relationships/hyperlink" Target="http://profiles.doe.mass.edu/profiles/teacher.aspx?orgcode=01740000&amp;orgtypecode=5&amp;leftNavId=828&amp;fycode=2018" TargetMode="External"/><Relationship Id="rId269" Type="http://schemas.openxmlformats.org/officeDocument/2006/relationships/hyperlink" Target="http://profiles.doe.mass.edu/profiles/teacher.aspx?orgcode=02100000&amp;orgtypecode=5&amp;leftNavId=828&amp;fycode=2018" TargetMode="External"/><Relationship Id="rId434" Type="http://schemas.openxmlformats.org/officeDocument/2006/relationships/hyperlink" Target="https://www.cleargov.com/massachusetts/plymouth" TargetMode="External"/><Relationship Id="rId33" Type="http://schemas.openxmlformats.org/officeDocument/2006/relationships/hyperlink" Target="http://profiles.doe.mass.edu/profiles/teacher.aspx?orgcode=00180000&amp;orgtypecode=5&amp;leftNavId=828&amp;fycode=2018" TargetMode="External"/><Relationship Id="rId129" Type="http://schemas.openxmlformats.org/officeDocument/2006/relationships/hyperlink" Target="http://profiles.doe.mass.edu/profiles/teacher.aspx?orgcode=00950000&amp;orgtypecode=5&amp;leftNavId=828&amp;fycode=2018" TargetMode="External"/><Relationship Id="rId280" Type="http://schemas.openxmlformats.org/officeDocument/2006/relationships/hyperlink" Target="http://profiles.doe.mass.edu/profiles/teacher.aspx?orgcode=08550000&amp;orgtypecode=5&amp;leftNavId=828&amp;fycode=2018" TargetMode="External"/><Relationship Id="rId336" Type="http://schemas.openxmlformats.org/officeDocument/2006/relationships/hyperlink" Target="http://profiles.doe.mass.edu/profiles/teacher.aspx?orgcode=04770000&amp;orgtypecode=5&amp;leftNavId=828&amp;fycode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D33" sqref="AD33"/>
    </sheetView>
  </sheetViews>
  <sheetFormatPr defaultRowHeight="15" x14ac:dyDescent="0.2"/>
  <cols>
    <col min="1" max="3" width="9.33203125" style="2"/>
    <col min="4" max="13" width="9" style="2" customWidth="1"/>
    <col min="14" max="14" width="10.33203125" style="2" customWidth="1"/>
    <col min="15" max="18" width="9" style="2" customWidth="1"/>
    <col min="19" max="22" width="11.33203125" style="2" customWidth="1"/>
    <col min="23" max="26" width="9.33203125" style="2"/>
    <col min="27" max="29" width="11.83203125" style="2" bestFit="1" customWidth="1"/>
    <col min="30" max="30" width="18" style="2" customWidth="1"/>
    <col min="31" max="31" width="14.5" style="2" customWidth="1"/>
    <col min="32" max="32" width="11.1640625" style="2" customWidth="1"/>
    <col min="33" max="33" width="15.33203125" style="2" customWidth="1"/>
    <col min="34" max="16384" width="9.33203125" style="2"/>
  </cols>
  <sheetData>
    <row r="1" spans="1:33" x14ac:dyDescent="0.2">
      <c r="A1" s="188" t="s">
        <v>2</v>
      </c>
      <c r="B1" s="188"/>
      <c r="C1" s="61" t="s">
        <v>1</v>
      </c>
      <c r="J1" s="3" t="s">
        <v>0</v>
      </c>
      <c r="T1" s="188" t="s">
        <v>2</v>
      </c>
      <c r="U1" s="188"/>
      <c r="V1" s="61" t="s">
        <v>1</v>
      </c>
      <c r="AD1" s="191" t="s">
        <v>469</v>
      </c>
      <c r="AE1" s="191"/>
      <c r="AF1" s="191"/>
      <c r="AG1" s="191"/>
    </row>
    <row r="2" spans="1:33" ht="15" customHeight="1" x14ac:dyDescent="0.2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3" t="s">
        <v>44</v>
      </c>
      <c r="T2" s="115" t="s">
        <v>41</v>
      </c>
      <c r="AA2" s="202" t="s">
        <v>492</v>
      </c>
      <c r="AB2" s="203"/>
      <c r="AC2" s="204"/>
      <c r="AD2" s="191"/>
      <c r="AE2" s="191"/>
      <c r="AF2" s="191"/>
      <c r="AG2" s="191"/>
    </row>
    <row r="3" spans="1:33" ht="12.75" customHeight="1" x14ac:dyDescent="0.2">
      <c r="A3" s="116" t="s">
        <v>34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116" t="s">
        <v>34</v>
      </c>
      <c r="U3" s="4"/>
      <c r="V3" s="4"/>
      <c r="AA3" s="205"/>
      <c r="AB3" s="206"/>
      <c r="AC3" s="207"/>
      <c r="AD3" s="191"/>
      <c r="AE3" s="191"/>
      <c r="AF3" s="191"/>
      <c r="AG3" s="191"/>
    </row>
    <row r="4" spans="1:33" ht="45" x14ac:dyDescent="0.2">
      <c r="A4" s="187" t="s">
        <v>501</v>
      </c>
      <c r="B4" s="187"/>
      <c r="C4" s="121" t="s">
        <v>35</v>
      </c>
      <c r="D4" s="121" t="s">
        <v>3</v>
      </c>
      <c r="E4" s="121" t="s">
        <v>4</v>
      </c>
      <c r="F4" s="121" t="s">
        <v>5</v>
      </c>
      <c r="G4" s="121" t="s">
        <v>6</v>
      </c>
      <c r="H4" s="121" t="s">
        <v>7</v>
      </c>
      <c r="I4" s="124" t="s">
        <v>8</v>
      </c>
      <c r="J4" s="125" t="s">
        <v>9</v>
      </c>
      <c r="K4" s="125" t="s">
        <v>10</v>
      </c>
      <c r="L4" s="126" t="s">
        <v>11</v>
      </c>
      <c r="M4" s="126" t="s">
        <v>12</v>
      </c>
      <c r="N4" s="126" t="s">
        <v>13</v>
      </c>
      <c r="O4" s="126" t="s">
        <v>14</v>
      </c>
      <c r="P4" s="126" t="s">
        <v>15</v>
      </c>
      <c r="Q4" s="126" t="s">
        <v>16</v>
      </c>
      <c r="R4" s="126" t="s">
        <v>17</v>
      </c>
      <c r="S4" s="121" t="s">
        <v>18</v>
      </c>
      <c r="T4" s="187" t="s">
        <v>501</v>
      </c>
      <c r="U4" s="187"/>
      <c r="V4" s="121" t="s">
        <v>35</v>
      </c>
      <c r="W4" s="121" t="s">
        <v>479</v>
      </c>
      <c r="X4" s="121" t="s">
        <v>480</v>
      </c>
      <c r="Y4" s="121" t="s">
        <v>481</v>
      </c>
      <c r="Z4" s="142" t="s">
        <v>482</v>
      </c>
      <c r="AA4" s="121" t="s">
        <v>487</v>
      </c>
      <c r="AB4" s="121" t="s">
        <v>488</v>
      </c>
      <c r="AC4" s="121" t="s">
        <v>489</v>
      </c>
      <c r="AD4" s="121" t="s">
        <v>485</v>
      </c>
      <c r="AE4" s="121" t="s">
        <v>46</v>
      </c>
      <c r="AF4" s="121" t="s">
        <v>491</v>
      </c>
      <c r="AG4" s="121" t="s">
        <v>490</v>
      </c>
    </row>
    <row r="5" spans="1:33" ht="15" customHeight="1" x14ac:dyDescent="0.2">
      <c r="A5" s="7">
        <v>1988</v>
      </c>
      <c r="B5" s="7">
        <f>+A5+1</f>
        <v>1989</v>
      </c>
      <c r="C5" s="145">
        <v>1989</v>
      </c>
      <c r="D5" s="8">
        <v>30</v>
      </c>
      <c r="E5" s="8">
        <v>199</v>
      </c>
      <c r="F5" s="9">
        <v>179</v>
      </c>
      <c r="G5" s="8">
        <v>156</v>
      </c>
      <c r="H5" s="8">
        <v>189</v>
      </c>
      <c r="I5" s="10">
        <v>170</v>
      </c>
      <c r="J5" s="10">
        <v>166</v>
      </c>
      <c r="K5" s="10">
        <v>177</v>
      </c>
      <c r="L5" s="189" t="s">
        <v>502</v>
      </c>
      <c r="M5" s="189"/>
      <c r="N5" s="189"/>
      <c r="O5" s="189"/>
      <c r="P5" s="189"/>
      <c r="Q5" s="189"/>
      <c r="R5" s="190"/>
      <c r="S5" s="11">
        <f>SUM(D5:K5)</f>
        <v>1266</v>
      </c>
      <c r="T5" s="7">
        <v>1988</v>
      </c>
      <c r="U5" s="7">
        <f>+T5+1</f>
        <v>1989</v>
      </c>
      <c r="V5" s="145">
        <v>1989</v>
      </c>
      <c r="W5" s="140">
        <f t="shared" ref="W5:W36" si="0">SUM(D5:G5)</f>
        <v>564</v>
      </c>
      <c r="X5" s="140">
        <f t="shared" ref="X5:X36" si="1">SUM(H5:J5)</f>
        <v>525</v>
      </c>
      <c r="Y5" s="143">
        <f>SUM(K5)</f>
        <v>177</v>
      </c>
      <c r="Z5" s="102"/>
      <c r="AA5" s="162">
        <f>+AC5-AB5</f>
        <v>974.5</v>
      </c>
      <c r="AB5" s="140">
        <f>+SUM(K5)</f>
        <v>177</v>
      </c>
      <c r="AC5" s="163">
        <f t="shared" ref="AC5:AC11" si="2">+S5-E5*0.5-D5*0.5</f>
        <v>1151.5</v>
      </c>
      <c r="AD5" s="192" t="s">
        <v>483</v>
      </c>
      <c r="AE5" s="193"/>
      <c r="AF5" s="193"/>
      <c r="AG5" s="194"/>
    </row>
    <row r="6" spans="1:33" x14ac:dyDescent="0.2">
      <c r="A6" s="12">
        <f>+B5</f>
        <v>1989</v>
      </c>
      <c r="B6" s="12">
        <f t="shared" ref="B6:B36" si="3">+A6+1</f>
        <v>1990</v>
      </c>
      <c r="C6" s="122">
        <v>1990</v>
      </c>
      <c r="D6" s="10">
        <v>10</v>
      </c>
      <c r="E6" s="10">
        <v>191</v>
      </c>
      <c r="F6" s="13">
        <v>206</v>
      </c>
      <c r="G6" s="14">
        <v>159</v>
      </c>
      <c r="H6" s="10">
        <v>160</v>
      </c>
      <c r="I6" s="10">
        <v>185</v>
      </c>
      <c r="J6" s="10">
        <v>178</v>
      </c>
      <c r="K6" s="10">
        <v>171</v>
      </c>
      <c r="L6" s="189"/>
      <c r="M6" s="189"/>
      <c r="N6" s="189"/>
      <c r="O6" s="189"/>
      <c r="P6" s="189"/>
      <c r="Q6" s="189"/>
      <c r="R6" s="190"/>
      <c r="S6" s="11">
        <f>SUM(D6:K6)</f>
        <v>1260</v>
      </c>
      <c r="T6" s="12">
        <f>+U5</f>
        <v>1989</v>
      </c>
      <c r="U6" s="12">
        <f t="shared" ref="U6:U36" si="4">+T6+1</f>
        <v>1990</v>
      </c>
      <c r="V6" s="122">
        <v>1990</v>
      </c>
      <c r="W6" s="140">
        <f t="shared" si="0"/>
        <v>566</v>
      </c>
      <c r="X6" s="140">
        <f t="shared" si="1"/>
        <v>523</v>
      </c>
      <c r="Y6" s="143">
        <f>SUM(K6)</f>
        <v>171</v>
      </c>
      <c r="Z6" s="101"/>
      <c r="AA6" s="162">
        <f t="shared" ref="AA6:AA9" si="5">+AC6-AB6</f>
        <v>988.5</v>
      </c>
      <c r="AB6" s="140">
        <f t="shared" ref="AB6:AB9" si="6">+SUM(K6)</f>
        <v>171</v>
      </c>
      <c r="AC6" s="163">
        <f t="shared" si="2"/>
        <v>1159.5</v>
      </c>
      <c r="AD6" s="195"/>
      <c r="AE6" s="196"/>
      <c r="AF6" s="196"/>
      <c r="AG6" s="197"/>
    </row>
    <row r="7" spans="1:33" x14ac:dyDescent="0.2">
      <c r="A7" s="12">
        <f t="shared" ref="A7:A36" si="7">+B6</f>
        <v>1990</v>
      </c>
      <c r="B7" s="12">
        <f t="shared" si="3"/>
        <v>1991</v>
      </c>
      <c r="C7" s="122">
        <v>1991</v>
      </c>
      <c r="D7" s="10">
        <v>32</v>
      </c>
      <c r="E7" s="10">
        <v>195</v>
      </c>
      <c r="F7" s="62">
        <v>214</v>
      </c>
      <c r="G7" s="10">
        <v>179</v>
      </c>
      <c r="H7" s="14">
        <v>157</v>
      </c>
      <c r="I7" s="10">
        <v>157</v>
      </c>
      <c r="J7" s="10">
        <v>183</v>
      </c>
      <c r="K7" s="10">
        <v>170</v>
      </c>
      <c r="L7" s="189"/>
      <c r="M7" s="189"/>
      <c r="N7" s="189"/>
      <c r="O7" s="189"/>
      <c r="P7" s="189"/>
      <c r="Q7" s="189"/>
      <c r="R7" s="190"/>
      <c r="S7" s="11">
        <f>SUM(D7:K7)</f>
        <v>1287</v>
      </c>
      <c r="T7" s="12">
        <f t="shared" ref="T7:T36" si="8">+U6</f>
        <v>1990</v>
      </c>
      <c r="U7" s="12">
        <f t="shared" si="4"/>
        <v>1991</v>
      </c>
      <c r="V7" s="122">
        <v>1991</v>
      </c>
      <c r="W7" s="140">
        <f t="shared" si="0"/>
        <v>620</v>
      </c>
      <c r="X7" s="140">
        <f t="shared" si="1"/>
        <v>497</v>
      </c>
      <c r="Y7" s="143">
        <f>SUM(K7)</f>
        <v>170</v>
      </c>
      <c r="Z7" s="101"/>
      <c r="AA7" s="162">
        <f t="shared" si="5"/>
        <v>1003.5</v>
      </c>
      <c r="AB7" s="140">
        <f t="shared" si="6"/>
        <v>170</v>
      </c>
      <c r="AC7" s="163">
        <f t="shared" si="2"/>
        <v>1173.5</v>
      </c>
      <c r="AD7" s="195"/>
      <c r="AE7" s="196"/>
      <c r="AF7" s="196"/>
      <c r="AG7" s="197"/>
    </row>
    <row r="8" spans="1:33" x14ac:dyDescent="0.2">
      <c r="A8" s="12">
        <f t="shared" si="7"/>
        <v>1991</v>
      </c>
      <c r="B8" s="12">
        <f t="shared" si="3"/>
        <v>1992</v>
      </c>
      <c r="C8" s="122">
        <v>1992</v>
      </c>
      <c r="D8" s="10">
        <v>54</v>
      </c>
      <c r="E8" s="10">
        <v>199</v>
      </c>
      <c r="F8" s="13">
        <v>193</v>
      </c>
      <c r="G8" s="16">
        <v>202</v>
      </c>
      <c r="H8" s="10">
        <v>179</v>
      </c>
      <c r="I8" s="14">
        <v>170</v>
      </c>
      <c r="J8" s="10">
        <v>182</v>
      </c>
      <c r="K8" s="10">
        <v>156</v>
      </c>
      <c r="L8" s="189"/>
      <c r="M8" s="189"/>
      <c r="N8" s="189"/>
      <c r="O8" s="189"/>
      <c r="P8" s="189"/>
      <c r="Q8" s="189"/>
      <c r="R8" s="190"/>
      <c r="S8" s="11">
        <f>SUM(D8:K8)</f>
        <v>1335</v>
      </c>
      <c r="T8" s="12">
        <f t="shared" si="8"/>
        <v>1991</v>
      </c>
      <c r="U8" s="12">
        <f t="shared" si="4"/>
        <v>1992</v>
      </c>
      <c r="V8" s="122">
        <v>1992</v>
      </c>
      <c r="W8" s="140">
        <f t="shared" si="0"/>
        <v>648</v>
      </c>
      <c r="X8" s="140">
        <f t="shared" si="1"/>
        <v>531</v>
      </c>
      <c r="Y8" s="143">
        <f>SUM(K8)</f>
        <v>156</v>
      </c>
      <c r="Z8" s="101"/>
      <c r="AA8" s="162">
        <f t="shared" si="5"/>
        <v>1052.5</v>
      </c>
      <c r="AB8" s="140">
        <f t="shared" si="6"/>
        <v>156</v>
      </c>
      <c r="AC8" s="163">
        <f t="shared" si="2"/>
        <v>1208.5</v>
      </c>
      <c r="AD8" s="195"/>
      <c r="AE8" s="196"/>
      <c r="AF8" s="196"/>
      <c r="AG8" s="197"/>
    </row>
    <row r="9" spans="1:33" x14ac:dyDescent="0.2">
      <c r="A9" s="12">
        <f t="shared" si="7"/>
        <v>1992</v>
      </c>
      <c r="B9" s="12">
        <f t="shared" si="3"/>
        <v>1993</v>
      </c>
      <c r="C9" s="122">
        <v>1993</v>
      </c>
      <c r="D9" s="10">
        <v>51</v>
      </c>
      <c r="E9" s="10">
        <v>185</v>
      </c>
      <c r="F9" s="17">
        <v>189</v>
      </c>
      <c r="G9" s="10">
        <v>175</v>
      </c>
      <c r="H9" s="16">
        <v>197</v>
      </c>
      <c r="I9" s="10">
        <v>175</v>
      </c>
      <c r="J9" s="14">
        <v>171</v>
      </c>
      <c r="K9" s="10">
        <v>147</v>
      </c>
      <c r="L9" s="189"/>
      <c r="M9" s="189"/>
      <c r="N9" s="189"/>
      <c r="O9" s="189"/>
      <c r="P9" s="189"/>
      <c r="Q9" s="189"/>
      <c r="R9" s="190"/>
      <c r="S9" s="11">
        <f>SUM(D9:K9)</f>
        <v>1290</v>
      </c>
      <c r="T9" s="12">
        <f t="shared" si="8"/>
        <v>1992</v>
      </c>
      <c r="U9" s="12">
        <f t="shared" si="4"/>
        <v>1993</v>
      </c>
      <c r="V9" s="122">
        <v>1993</v>
      </c>
      <c r="W9" s="140">
        <f t="shared" si="0"/>
        <v>600</v>
      </c>
      <c r="X9" s="140">
        <f t="shared" si="1"/>
        <v>543</v>
      </c>
      <c r="Y9" s="143">
        <f>SUM(K9)</f>
        <v>147</v>
      </c>
      <c r="Z9" s="101"/>
      <c r="AA9" s="162">
        <f t="shared" si="5"/>
        <v>1025</v>
      </c>
      <c r="AB9" s="140">
        <f t="shared" si="6"/>
        <v>147</v>
      </c>
      <c r="AC9" s="163">
        <f t="shared" si="2"/>
        <v>1172</v>
      </c>
      <c r="AD9" s="195"/>
      <c r="AE9" s="196"/>
      <c r="AF9" s="196"/>
      <c r="AG9" s="197"/>
    </row>
    <row r="10" spans="1:33" ht="15" customHeight="1" x14ac:dyDescent="0.2">
      <c r="A10" s="68">
        <f t="shared" si="7"/>
        <v>1993</v>
      </c>
      <c r="B10" s="68">
        <f t="shared" si="3"/>
        <v>1994</v>
      </c>
      <c r="C10" s="146">
        <v>1994</v>
      </c>
      <c r="D10" s="18">
        <v>70</v>
      </c>
      <c r="E10" s="18">
        <v>175</v>
      </c>
      <c r="F10" s="19">
        <v>176</v>
      </c>
      <c r="G10" s="18">
        <v>189</v>
      </c>
      <c r="H10" s="18">
        <v>168</v>
      </c>
      <c r="I10" s="18">
        <v>192</v>
      </c>
      <c r="J10" s="18">
        <v>177</v>
      </c>
      <c r="K10" s="18">
        <v>168</v>
      </c>
      <c r="L10" s="20">
        <v>154</v>
      </c>
      <c r="M10" s="18">
        <v>182</v>
      </c>
      <c r="N10" s="18">
        <v>150</v>
      </c>
      <c r="O10" s="18">
        <v>142</v>
      </c>
      <c r="P10" s="18">
        <v>130</v>
      </c>
      <c r="Q10" s="74">
        <v>112</v>
      </c>
      <c r="R10" s="20">
        <v>0</v>
      </c>
      <c r="S10" s="21">
        <f>SUM(D10:R10)</f>
        <v>2185</v>
      </c>
      <c r="T10" s="68">
        <f t="shared" si="8"/>
        <v>1993</v>
      </c>
      <c r="U10" s="68">
        <f t="shared" si="4"/>
        <v>1994</v>
      </c>
      <c r="V10" s="146">
        <v>1994</v>
      </c>
      <c r="W10" s="144">
        <f t="shared" si="0"/>
        <v>610</v>
      </c>
      <c r="X10" s="144">
        <f t="shared" si="1"/>
        <v>537</v>
      </c>
      <c r="Y10" s="144">
        <f t="shared" ref="Y10:Y36" si="9">SUM(K10:M10)</f>
        <v>504</v>
      </c>
      <c r="Z10" s="144">
        <f t="shared" ref="Z10:Z36" si="10">SUM(N10:R10)</f>
        <v>534</v>
      </c>
      <c r="AA10" s="164">
        <f>+AC10-AB10</f>
        <v>1024.5</v>
      </c>
      <c r="AB10" s="165">
        <f>SUM(K10:R10)</f>
        <v>1038</v>
      </c>
      <c r="AC10" s="166">
        <f t="shared" si="2"/>
        <v>2062.5</v>
      </c>
      <c r="AD10" s="195"/>
      <c r="AE10" s="196"/>
      <c r="AF10" s="196"/>
      <c r="AG10" s="197"/>
    </row>
    <row r="11" spans="1:33" ht="15" customHeight="1" x14ac:dyDescent="0.2">
      <c r="A11" s="12">
        <f t="shared" si="7"/>
        <v>1994</v>
      </c>
      <c r="B11" s="12">
        <f t="shared" si="3"/>
        <v>1995</v>
      </c>
      <c r="C11" s="122">
        <v>1995</v>
      </c>
      <c r="D11" s="10">
        <v>64</v>
      </c>
      <c r="E11" s="10">
        <v>182</v>
      </c>
      <c r="F11" s="22">
        <v>182</v>
      </c>
      <c r="G11" s="10">
        <v>180</v>
      </c>
      <c r="H11" s="23">
        <v>184</v>
      </c>
      <c r="I11" s="10">
        <v>167</v>
      </c>
      <c r="J11" s="16">
        <v>200</v>
      </c>
      <c r="K11" s="10">
        <v>168</v>
      </c>
      <c r="L11" s="14">
        <v>161</v>
      </c>
      <c r="M11" s="10">
        <v>157</v>
      </c>
      <c r="N11" s="10">
        <v>162</v>
      </c>
      <c r="O11" s="10">
        <v>132</v>
      </c>
      <c r="P11" s="10">
        <v>137</v>
      </c>
      <c r="Q11" s="13">
        <v>112</v>
      </c>
      <c r="R11" s="10">
        <v>0</v>
      </c>
      <c r="S11" s="11">
        <f>SUM(D11:R11)</f>
        <v>2188</v>
      </c>
      <c r="T11" s="12">
        <f t="shared" si="8"/>
        <v>1994</v>
      </c>
      <c r="U11" s="12">
        <f t="shared" si="4"/>
        <v>1995</v>
      </c>
      <c r="V11" s="122">
        <v>1995</v>
      </c>
      <c r="W11" s="140">
        <f t="shared" si="0"/>
        <v>608</v>
      </c>
      <c r="X11" s="140">
        <f t="shared" si="1"/>
        <v>551</v>
      </c>
      <c r="Y11" s="140">
        <f t="shared" si="9"/>
        <v>486</v>
      </c>
      <c r="Z11" s="140">
        <f t="shared" si="10"/>
        <v>543</v>
      </c>
      <c r="AA11" s="140">
        <f>+AC11-AB11</f>
        <v>1036</v>
      </c>
      <c r="AB11" s="140">
        <f>SUM(K11:R11)</f>
        <v>1029</v>
      </c>
      <c r="AC11" s="140">
        <f t="shared" si="2"/>
        <v>2065</v>
      </c>
      <c r="AD11" s="195"/>
      <c r="AE11" s="196"/>
      <c r="AF11" s="196"/>
      <c r="AG11" s="197"/>
    </row>
    <row r="12" spans="1:33" x14ac:dyDescent="0.2">
      <c r="A12" s="12">
        <f t="shared" si="7"/>
        <v>1995</v>
      </c>
      <c r="B12" s="12">
        <f t="shared" si="3"/>
        <v>1996</v>
      </c>
      <c r="C12" s="122">
        <v>1996</v>
      </c>
      <c r="D12" s="10">
        <v>69</v>
      </c>
      <c r="E12" s="10">
        <v>167</v>
      </c>
      <c r="F12" s="13">
        <v>172</v>
      </c>
      <c r="G12" s="24">
        <v>167</v>
      </c>
      <c r="H12" s="10">
        <v>188</v>
      </c>
      <c r="I12" s="23">
        <v>191</v>
      </c>
      <c r="J12" s="10">
        <v>165</v>
      </c>
      <c r="K12" s="16">
        <v>198</v>
      </c>
      <c r="L12" s="10">
        <v>172</v>
      </c>
      <c r="M12" s="14">
        <v>162</v>
      </c>
      <c r="N12" s="10">
        <v>146</v>
      </c>
      <c r="O12" s="10">
        <v>136</v>
      </c>
      <c r="P12" s="10">
        <v>136</v>
      </c>
      <c r="Q12" s="13">
        <v>114</v>
      </c>
      <c r="R12" s="10">
        <v>0</v>
      </c>
      <c r="S12" s="11">
        <f t="shared" ref="S12:S36" si="11">SUM(D12:R12)</f>
        <v>2183</v>
      </c>
      <c r="T12" s="12">
        <f t="shared" si="8"/>
        <v>1995</v>
      </c>
      <c r="U12" s="12">
        <f t="shared" si="4"/>
        <v>1996</v>
      </c>
      <c r="V12" s="122">
        <v>1996</v>
      </c>
      <c r="W12" s="140">
        <f t="shared" si="0"/>
        <v>575</v>
      </c>
      <c r="X12" s="140">
        <f t="shared" si="1"/>
        <v>544</v>
      </c>
      <c r="Y12" s="140">
        <f t="shared" si="9"/>
        <v>532</v>
      </c>
      <c r="Z12" s="140">
        <f t="shared" si="10"/>
        <v>532</v>
      </c>
      <c r="AA12" s="162">
        <f t="shared" ref="AA12:AA23" si="12">+AC12-AB12</f>
        <v>1001</v>
      </c>
      <c r="AB12" s="162">
        <f t="shared" ref="AB12:AB23" si="13">SUM(K12:R12)</f>
        <v>1064</v>
      </c>
      <c r="AC12" s="162">
        <f t="shared" ref="AC12:AC23" si="14">+S12-E12*0.5-D12*0.5</f>
        <v>2065</v>
      </c>
      <c r="AD12" s="198"/>
      <c r="AE12" s="199"/>
      <c r="AF12" s="199"/>
      <c r="AG12" s="200"/>
    </row>
    <row r="13" spans="1:33" x14ac:dyDescent="0.2">
      <c r="A13" s="12">
        <f t="shared" si="7"/>
        <v>1996</v>
      </c>
      <c r="B13" s="12">
        <f t="shared" si="3"/>
        <v>1997</v>
      </c>
      <c r="C13" s="122">
        <v>1997</v>
      </c>
      <c r="D13" s="10">
        <v>66</v>
      </c>
      <c r="E13" s="10">
        <v>170</v>
      </c>
      <c r="F13" s="25">
        <v>170</v>
      </c>
      <c r="G13" s="10">
        <v>172</v>
      </c>
      <c r="H13" s="24">
        <v>170</v>
      </c>
      <c r="I13" s="10">
        <v>178</v>
      </c>
      <c r="J13" s="23">
        <v>191</v>
      </c>
      <c r="K13" s="10">
        <v>167</v>
      </c>
      <c r="L13" s="16">
        <v>201</v>
      </c>
      <c r="M13" s="10">
        <v>167</v>
      </c>
      <c r="N13" s="14">
        <v>159</v>
      </c>
      <c r="O13" s="10">
        <v>136</v>
      </c>
      <c r="P13" s="10">
        <v>131</v>
      </c>
      <c r="Q13" s="13">
        <v>115</v>
      </c>
      <c r="R13" s="10">
        <v>0</v>
      </c>
      <c r="S13" s="11">
        <f t="shared" si="11"/>
        <v>2193</v>
      </c>
      <c r="T13" s="12">
        <f t="shared" si="8"/>
        <v>1996</v>
      </c>
      <c r="U13" s="12">
        <f t="shared" si="4"/>
        <v>1997</v>
      </c>
      <c r="V13" s="122">
        <v>1997</v>
      </c>
      <c r="W13" s="140">
        <f t="shared" si="0"/>
        <v>578</v>
      </c>
      <c r="X13" s="140">
        <f t="shared" si="1"/>
        <v>539</v>
      </c>
      <c r="Y13" s="140">
        <f t="shared" si="9"/>
        <v>535</v>
      </c>
      <c r="Z13" s="140">
        <f t="shared" si="10"/>
        <v>541</v>
      </c>
      <c r="AA13" s="162">
        <f t="shared" si="12"/>
        <v>999</v>
      </c>
      <c r="AB13" s="162">
        <f t="shared" si="13"/>
        <v>1076</v>
      </c>
      <c r="AC13" s="162">
        <f t="shared" si="14"/>
        <v>2075</v>
      </c>
      <c r="AD13" s="91">
        <v>5725701</v>
      </c>
      <c r="AE13" s="91">
        <v>41641</v>
      </c>
      <c r="AF13" s="92">
        <v>138</v>
      </c>
      <c r="AG13" s="128">
        <f>+AC13/AF13</f>
        <v>15.036231884057971</v>
      </c>
    </row>
    <row r="14" spans="1:33" ht="15" customHeight="1" x14ac:dyDescent="0.2">
      <c r="A14" s="64">
        <f t="shared" si="7"/>
        <v>1997</v>
      </c>
      <c r="B14" s="64">
        <f t="shared" si="3"/>
        <v>1998</v>
      </c>
      <c r="C14" s="122">
        <v>1998</v>
      </c>
      <c r="D14" s="65">
        <v>54</v>
      </c>
      <c r="E14" s="65">
        <v>194</v>
      </c>
      <c r="F14" s="66">
        <v>172</v>
      </c>
      <c r="G14" s="65">
        <v>176</v>
      </c>
      <c r="H14" s="65">
        <v>162</v>
      </c>
      <c r="I14" s="65">
        <v>176</v>
      </c>
      <c r="J14" s="65">
        <v>180</v>
      </c>
      <c r="K14" s="65">
        <v>194</v>
      </c>
      <c r="L14" s="65">
        <v>162</v>
      </c>
      <c r="M14" s="65">
        <v>201</v>
      </c>
      <c r="N14" s="65">
        <v>164</v>
      </c>
      <c r="O14" s="65">
        <v>145</v>
      </c>
      <c r="P14" s="65">
        <v>116</v>
      </c>
      <c r="Q14" s="66">
        <v>129</v>
      </c>
      <c r="R14" s="65">
        <v>0</v>
      </c>
      <c r="S14" s="67">
        <f t="shared" si="11"/>
        <v>2225</v>
      </c>
      <c r="T14" s="64">
        <f t="shared" si="8"/>
        <v>1997</v>
      </c>
      <c r="U14" s="64">
        <f t="shared" si="4"/>
        <v>1998</v>
      </c>
      <c r="V14" s="122">
        <v>1998</v>
      </c>
      <c r="W14" s="139">
        <f t="shared" si="0"/>
        <v>596</v>
      </c>
      <c r="X14" s="139">
        <f t="shared" si="1"/>
        <v>518</v>
      </c>
      <c r="Y14" s="139">
        <f t="shared" si="9"/>
        <v>557</v>
      </c>
      <c r="Z14" s="139">
        <f t="shared" si="10"/>
        <v>554</v>
      </c>
      <c r="AA14" s="167">
        <f t="shared" si="12"/>
        <v>990</v>
      </c>
      <c r="AB14" s="167">
        <f t="shared" si="13"/>
        <v>1111</v>
      </c>
      <c r="AC14" s="167">
        <f t="shared" si="14"/>
        <v>2101</v>
      </c>
      <c r="AD14" s="137">
        <v>5958908</v>
      </c>
      <c r="AE14" s="111">
        <v>42053</v>
      </c>
      <c r="AF14" s="112">
        <v>142</v>
      </c>
      <c r="AG14" s="129">
        <f t="shared" ref="AG14:AG33" si="15">+AC14/AF14</f>
        <v>14.795774647887324</v>
      </c>
    </row>
    <row r="15" spans="1:33" ht="15" customHeight="1" x14ac:dyDescent="0.2">
      <c r="A15" s="12">
        <f t="shared" si="7"/>
        <v>1998</v>
      </c>
      <c r="B15" s="12">
        <f t="shared" si="3"/>
        <v>1999</v>
      </c>
      <c r="C15" s="122">
        <v>1999</v>
      </c>
      <c r="D15" s="10">
        <v>41</v>
      </c>
      <c r="E15" s="10">
        <v>147</v>
      </c>
      <c r="F15" s="28">
        <v>206</v>
      </c>
      <c r="G15" s="10">
        <v>170</v>
      </c>
      <c r="H15" s="27">
        <v>166</v>
      </c>
      <c r="I15" s="10">
        <v>165</v>
      </c>
      <c r="J15" s="24">
        <v>177</v>
      </c>
      <c r="K15" s="10">
        <v>182</v>
      </c>
      <c r="L15" s="23">
        <v>200</v>
      </c>
      <c r="M15" s="10">
        <v>161</v>
      </c>
      <c r="N15" s="16">
        <v>171</v>
      </c>
      <c r="O15" s="10">
        <v>147</v>
      </c>
      <c r="P15" s="14">
        <v>128</v>
      </c>
      <c r="Q15" s="13">
        <v>119</v>
      </c>
      <c r="R15" s="10">
        <v>0</v>
      </c>
      <c r="S15" s="11">
        <f t="shared" si="11"/>
        <v>2180</v>
      </c>
      <c r="T15" s="12">
        <f t="shared" si="8"/>
        <v>1998</v>
      </c>
      <c r="U15" s="12">
        <f t="shared" si="4"/>
        <v>1999</v>
      </c>
      <c r="V15" s="122">
        <v>1999</v>
      </c>
      <c r="W15" s="140">
        <f t="shared" si="0"/>
        <v>564</v>
      </c>
      <c r="X15" s="140">
        <f t="shared" si="1"/>
        <v>508</v>
      </c>
      <c r="Y15" s="140">
        <f t="shared" si="9"/>
        <v>543</v>
      </c>
      <c r="Z15" s="140">
        <f t="shared" si="10"/>
        <v>565</v>
      </c>
      <c r="AA15" s="162">
        <f t="shared" si="12"/>
        <v>978</v>
      </c>
      <c r="AB15" s="162">
        <f t="shared" si="13"/>
        <v>1108</v>
      </c>
      <c r="AC15" s="162">
        <f t="shared" si="14"/>
        <v>2086</v>
      </c>
      <c r="AD15" s="138">
        <v>6411092</v>
      </c>
      <c r="AE15" s="91">
        <v>41712</v>
      </c>
      <c r="AF15" s="92">
        <v>154</v>
      </c>
      <c r="AG15" s="128">
        <f t="shared" si="15"/>
        <v>13.545454545454545</v>
      </c>
    </row>
    <row r="16" spans="1:33" x14ac:dyDescent="0.2">
      <c r="A16" s="12">
        <f t="shared" si="7"/>
        <v>1999</v>
      </c>
      <c r="B16" s="12">
        <f t="shared" si="3"/>
        <v>2000</v>
      </c>
      <c r="C16" s="122">
        <v>2000</v>
      </c>
      <c r="D16" s="10">
        <v>41</v>
      </c>
      <c r="E16" s="10">
        <v>157</v>
      </c>
      <c r="F16" s="13">
        <v>175</v>
      </c>
      <c r="G16" s="28">
        <v>200</v>
      </c>
      <c r="H16" s="10">
        <v>169</v>
      </c>
      <c r="I16" s="27">
        <v>174</v>
      </c>
      <c r="J16" s="10">
        <v>173</v>
      </c>
      <c r="K16" s="24">
        <v>181</v>
      </c>
      <c r="L16" s="10">
        <v>188</v>
      </c>
      <c r="M16" s="23">
        <v>194</v>
      </c>
      <c r="N16" s="10">
        <v>145</v>
      </c>
      <c r="O16" s="16">
        <v>155</v>
      </c>
      <c r="P16" s="10">
        <v>142</v>
      </c>
      <c r="Q16" s="75">
        <v>121</v>
      </c>
      <c r="R16" s="10">
        <v>3</v>
      </c>
      <c r="S16" s="11">
        <f t="shared" si="11"/>
        <v>2218</v>
      </c>
      <c r="T16" s="12">
        <f t="shared" si="8"/>
        <v>1999</v>
      </c>
      <c r="U16" s="12">
        <f t="shared" si="4"/>
        <v>2000</v>
      </c>
      <c r="V16" s="122">
        <v>2000</v>
      </c>
      <c r="W16" s="140">
        <f t="shared" si="0"/>
        <v>573</v>
      </c>
      <c r="X16" s="140">
        <f t="shared" si="1"/>
        <v>516</v>
      </c>
      <c r="Y16" s="140">
        <f t="shared" si="9"/>
        <v>563</v>
      </c>
      <c r="Z16" s="140">
        <f t="shared" si="10"/>
        <v>566</v>
      </c>
      <c r="AA16" s="162">
        <f t="shared" si="12"/>
        <v>990</v>
      </c>
      <c r="AB16" s="162">
        <f t="shared" si="13"/>
        <v>1129</v>
      </c>
      <c r="AC16" s="162">
        <f t="shared" si="14"/>
        <v>2119</v>
      </c>
      <c r="AD16" s="138">
        <v>6719916</v>
      </c>
      <c r="AE16" s="91">
        <v>44297</v>
      </c>
      <c r="AF16" s="92">
        <v>152</v>
      </c>
      <c r="AG16" s="128">
        <f t="shared" si="15"/>
        <v>13.940789473684211</v>
      </c>
    </row>
    <row r="17" spans="1:33" x14ac:dyDescent="0.2">
      <c r="A17" s="12">
        <f t="shared" si="7"/>
        <v>2000</v>
      </c>
      <c r="B17" s="12">
        <f t="shared" si="3"/>
        <v>2001</v>
      </c>
      <c r="C17" s="122">
        <v>2001</v>
      </c>
      <c r="D17" s="10">
        <v>39</v>
      </c>
      <c r="E17" s="10">
        <v>155</v>
      </c>
      <c r="F17" s="29">
        <v>167</v>
      </c>
      <c r="G17" s="10">
        <v>173</v>
      </c>
      <c r="H17" s="28">
        <v>200</v>
      </c>
      <c r="I17" s="10">
        <v>174</v>
      </c>
      <c r="J17" s="27">
        <v>176</v>
      </c>
      <c r="K17" s="10">
        <v>179</v>
      </c>
      <c r="L17" s="24">
        <v>190</v>
      </c>
      <c r="M17" s="10">
        <v>185</v>
      </c>
      <c r="N17" s="23">
        <v>171</v>
      </c>
      <c r="O17" s="10">
        <v>135</v>
      </c>
      <c r="P17" s="16">
        <v>150</v>
      </c>
      <c r="Q17" s="13">
        <v>130</v>
      </c>
      <c r="R17" s="10">
        <v>3</v>
      </c>
      <c r="S17" s="11">
        <f t="shared" si="11"/>
        <v>2227</v>
      </c>
      <c r="T17" s="12">
        <f t="shared" si="8"/>
        <v>2000</v>
      </c>
      <c r="U17" s="12">
        <f t="shared" si="4"/>
        <v>2001</v>
      </c>
      <c r="V17" s="122">
        <v>2001</v>
      </c>
      <c r="W17" s="140">
        <f t="shared" si="0"/>
        <v>534</v>
      </c>
      <c r="X17" s="140">
        <f t="shared" si="1"/>
        <v>550</v>
      </c>
      <c r="Y17" s="140">
        <f t="shared" si="9"/>
        <v>554</v>
      </c>
      <c r="Z17" s="140">
        <f t="shared" si="10"/>
        <v>589</v>
      </c>
      <c r="AA17" s="162">
        <f t="shared" si="12"/>
        <v>987</v>
      </c>
      <c r="AB17" s="162">
        <f t="shared" si="13"/>
        <v>1143</v>
      </c>
      <c r="AC17" s="162">
        <f t="shared" si="14"/>
        <v>2130</v>
      </c>
      <c r="AD17" s="138">
        <v>7055704</v>
      </c>
      <c r="AE17" s="91">
        <v>45374</v>
      </c>
      <c r="AF17" s="92">
        <v>156</v>
      </c>
      <c r="AG17" s="128">
        <f t="shared" si="15"/>
        <v>13.653846153846153</v>
      </c>
    </row>
    <row r="18" spans="1:33" x14ac:dyDescent="0.2">
      <c r="A18" s="12">
        <f t="shared" si="7"/>
        <v>2001</v>
      </c>
      <c r="B18" s="12">
        <f t="shared" si="3"/>
        <v>2002</v>
      </c>
      <c r="C18" s="122">
        <v>2002</v>
      </c>
      <c r="D18" s="10">
        <v>36</v>
      </c>
      <c r="E18" s="10">
        <v>170</v>
      </c>
      <c r="F18" s="13">
        <v>167</v>
      </c>
      <c r="G18" s="30">
        <v>159</v>
      </c>
      <c r="H18" s="10">
        <v>176</v>
      </c>
      <c r="I18" s="28">
        <v>199</v>
      </c>
      <c r="J18" s="10">
        <v>176</v>
      </c>
      <c r="K18" s="27">
        <v>169</v>
      </c>
      <c r="L18" s="10">
        <v>183</v>
      </c>
      <c r="M18" s="24">
        <v>181</v>
      </c>
      <c r="N18" s="10">
        <v>157</v>
      </c>
      <c r="O18" s="23">
        <v>165</v>
      </c>
      <c r="P18" s="10">
        <v>125</v>
      </c>
      <c r="Q18" s="15">
        <v>146</v>
      </c>
      <c r="R18" s="10">
        <v>3</v>
      </c>
      <c r="S18" s="11">
        <f t="shared" si="11"/>
        <v>2212</v>
      </c>
      <c r="T18" s="12">
        <f t="shared" si="8"/>
        <v>2001</v>
      </c>
      <c r="U18" s="12">
        <f t="shared" si="4"/>
        <v>2002</v>
      </c>
      <c r="V18" s="122">
        <v>2002</v>
      </c>
      <c r="W18" s="140">
        <f t="shared" si="0"/>
        <v>532</v>
      </c>
      <c r="X18" s="140">
        <f t="shared" si="1"/>
        <v>551</v>
      </c>
      <c r="Y18" s="140">
        <f t="shared" si="9"/>
        <v>533</v>
      </c>
      <c r="Z18" s="140">
        <f t="shared" si="10"/>
        <v>596</v>
      </c>
      <c r="AA18" s="162">
        <f t="shared" si="12"/>
        <v>980</v>
      </c>
      <c r="AB18" s="162">
        <f t="shared" si="13"/>
        <v>1129</v>
      </c>
      <c r="AC18" s="162">
        <f t="shared" si="14"/>
        <v>2109</v>
      </c>
      <c r="AD18" s="138">
        <v>7242564</v>
      </c>
      <c r="AE18" s="91">
        <v>44762</v>
      </c>
      <c r="AF18" s="92">
        <v>162</v>
      </c>
      <c r="AG18" s="128">
        <f t="shared" si="15"/>
        <v>13.018518518518519</v>
      </c>
    </row>
    <row r="19" spans="1:33" x14ac:dyDescent="0.2">
      <c r="A19" s="12">
        <f t="shared" si="7"/>
        <v>2002</v>
      </c>
      <c r="B19" s="12">
        <f t="shared" si="3"/>
        <v>2003</v>
      </c>
      <c r="C19" s="122">
        <v>2003</v>
      </c>
      <c r="D19" s="10">
        <v>37</v>
      </c>
      <c r="E19" s="10">
        <v>167</v>
      </c>
      <c r="F19" s="31">
        <v>159</v>
      </c>
      <c r="G19" s="10">
        <v>173</v>
      </c>
      <c r="H19" s="30">
        <v>160</v>
      </c>
      <c r="I19" s="10">
        <v>167</v>
      </c>
      <c r="J19" s="28">
        <v>199</v>
      </c>
      <c r="K19" s="10">
        <v>174</v>
      </c>
      <c r="L19" s="27">
        <v>174</v>
      </c>
      <c r="M19" s="10">
        <v>169</v>
      </c>
      <c r="N19" s="24">
        <v>153</v>
      </c>
      <c r="O19" s="10">
        <v>135</v>
      </c>
      <c r="P19" s="23">
        <v>152</v>
      </c>
      <c r="Q19" s="13">
        <v>113</v>
      </c>
      <c r="R19" s="10">
        <v>3</v>
      </c>
      <c r="S19" s="11">
        <f t="shared" si="11"/>
        <v>2135</v>
      </c>
      <c r="T19" s="12">
        <f t="shared" si="8"/>
        <v>2002</v>
      </c>
      <c r="U19" s="12">
        <f t="shared" si="4"/>
        <v>2003</v>
      </c>
      <c r="V19" s="122">
        <v>2003</v>
      </c>
      <c r="W19" s="140">
        <f t="shared" si="0"/>
        <v>536</v>
      </c>
      <c r="X19" s="140">
        <f t="shared" si="1"/>
        <v>526</v>
      </c>
      <c r="Y19" s="140">
        <f t="shared" si="9"/>
        <v>517</v>
      </c>
      <c r="Z19" s="140">
        <f t="shared" si="10"/>
        <v>556</v>
      </c>
      <c r="AA19" s="162">
        <f t="shared" si="12"/>
        <v>960</v>
      </c>
      <c r="AB19" s="162">
        <f t="shared" si="13"/>
        <v>1073</v>
      </c>
      <c r="AC19" s="162">
        <f t="shared" si="14"/>
        <v>2033</v>
      </c>
      <c r="AD19" s="138">
        <v>7346770</v>
      </c>
      <c r="AE19" s="91">
        <v>45072</v>
      </c>
      <c r="AF19" s="92">
        <v>163</v>
      </c>
      <c r="AG19" s="128">
        <f t="shared" si="15"/>
        <v>12.47239263803681</v>
      </c>
    </row>
    <row r="20" spans="1:33" ht="15" customHeight="1" x14ac:dyDescent="0.2">
      <c r="A20" s="26">
        <f t="shared" si="7"/>
        <v>2003</v>
      </c>
      <c r="B20" s="26">
        <f t="shared" si="3"/>
        <v>2004</v>
      </c>
      <c r="C20" s="122">
        <v>2004</v>
      </c>
      <c r="D20" s="10">
        <v>39</v>
      </c>
      <c r="E20" s="10">
        <v>135</v>
      </c>
      <c r="F20" s="13">
        <v>169</v>
      </c>
      <c r="G20" s="32">
        <v>160</v>
      </c>
      <c r="H20" s="10">
        <v>169</v>
      </c>
      <c r="I20" s="30">
        <v>152</v>
      </c>
      <c r="J20" s="10">
        <v>168</v>
      </c>
      <c r="K20" s="28">
        <v>200</v>
      </c>
      <c r="L20" s="10">
        <v>172</v>
      </c>
      <c r="M20" s="27">
        <v>174</v>
      </c>
      <c r="N20" s="10">
        <v>136</v>
      </c>
      <c r="O20" s="24">
        <v>152</v>
      </c>
      <c r="P20" s="10">
        <v>131</v>
      </c>
      <c r="Q20" s="17">
        <v>137</v>
      </c>
      <c r="R20" s="10">
        <v>3</v>
      </c>
      <c r="S20" s="11">
        <f t="shared" si="11"/>
        <v>2097</v>
      </c>
      <c r="T20" s="26">
        <f t="shared" si="8"/>
        <v>2003</v>
      </c>
      <c r="U20" s="26">
        <f t="shared" si="4"/>
        <v>2004</v>
      </c>
      <c r="V20" s="122">
        <v>2004</v>
      </c>
      <c r="W20" s="140">
        <f t="shared" si="0"/>
        <v>503</v>
      </c>
      <c r="X20" s="140">
        <f t="shared" si="1"/>
        <v>489</v>
      </c>
      <c r="Y20" s="140">
        <f t="shared" si="9"/>
        <v>546</v>
      </c>
      <c r="Z20" s="140">
        <f t="shared" si="10"/>
        <v>559</v>
      </c>
      <c r="AA20" s="162">
        <f t="shared" si="12"/>
        <v>905</v>
      </c>
      <c r="AB20" s="162">
        <f t="shared" si="13"/>
        <v>1105</v>
      </c>
      <c r="AC20" s="162">
        <f t="shared" si="14"/>
        <v>2010</v>
      </c>
      <c r="AD20" s="138">
        <v>7807994</v>
      </c>
      <c r="AE20" s="91">
        <v>45661</v>
      </c>
      <c r="AF20" s="92">
        <v>171</v>
      </c>
      <c r="AG20" s="128">
        <f t="shared" si="15"/>
        <v>11.754385964912281</v>
      </c>
    </row>
    <row r="21" spans="1:33" ht="15" customHeight="1" x14ac:dyDescent="0.2">
      <c r="A21" s="12">
        <f t="shared" si="7"/>
        <v>2004</v>
      </c>
      <c r="B21" s="12">
        <f t="shared" si="3"/>
        <v>2005</v>
      </c>
      <c r="C21" s="122">
        <v>2005</v>
      </c>
      <c r="D21" s="10">
        <v>42</v>
      </c>
      <c r="E21" s="10">
        <v>146</v>
      </c>
      <c r="F21" s="33">
        <v>148</v>
      </c>
      <c r="G21" s="10">
        <v>170</v>
      </c>
      <c r="H21" s="32">
        <v>148</v>
      </c>
      <c r="I21" s="10">
        <v>175</v>
      </c>
      <c r="J21" s="30">
        <v>149</v>
      </c>
      <c r="K21" s="10">
        <v>170</v>
      </c>
      <c r="L21" s="28">
        <v>196</v>
      </c>
      <c r="M21" s="10">
        <v>173</v>
      </c>
      <c r="N21" s="27">
        <v>168</v>
      </c>
      <c r="O21" s="10">
        <v>117</v>
      </c>
      <c r="P21" s="24">
        <v>137</v>
      </c>
      <c r="Q21" s="13">
        <v>120</v>
      </c>
      <c r="R21" s="10">
        <v>2</v>
      </c>
      <c r="S21" s="11">
        <f t="shared" si="11"/>
        <v>2061</v>
      </c>
      <c r="T21" s="12">
        <f t="shared" si="8"/>
        <v>2004</v>
      </c>
      <c r="U21" s="12">
        <f t="shared" si="4"/>
        <v>2005</v>
      </c>
      <c r="V21" s="122">
        <v>2005</v>
      </c>
      <c r="W21" s="140">
        <f t="shared" si="0"/>
        <v>506</v>
      </c>
      <c r="X21" s="140">
        <f t="shared" si="1"/>
        <v>472</v>
      </c>
      <c r="Y21" s="140">
        <f t="shared" si="9"/>
        <v>539</v>
      </c>
      <c r="Z21" s="140">
        <f t="shared" si="10"/>
        <v>544</v>
      </c>
      <c r="AA21" s="162">
        <f t="shared" si="12"/>
        <v>884</v>
      </c>
      <c r="AB21" s="162">
        <f t="shared" si="13"/>
        <v>1083</v>
      </c>
      <c r="AC21" s="162">
        <f t="shared" si="14"/>
        <v>1967</v>
      </c>
      <c r="AD21" s="138">
        <v>8029895</v>
      </c>
      <c r="AE21" s="91">
        <v>50187</v>
      </c>
      <c r="AF21" s="92">
        <v>160</v>
      </c>
      <c r="AG21" s="128">
        <f t="shared" si="15"/>
        <v>12.293749999999999</v>
      </c>
    </row>
    <row r="22" spans="1:33" x14ac:dyDescent="0.2">
      <c r="A22" s="12">
        <f t="shared" si="7"/>
        <v>2005</v>
      </c>
      <c r="B22" s="12">
        <f t="shared" si="3"/>
        <v>2006</v>
      </c>
      <c r="C22" s="122">
        <v>2006</v>
      </c>
      <c r="D22" s="10">
        <v>35</v>
      </c>
      <c r="E22" s="10">
        <v>145</v>
      </c>
      <c r="F22" s="13">
        <v>162</v>
      </c>
      <c r="G22" s="34">
        <v>151</v>
      </c>
      <c r="H22" s="10">
        <v>165</v>
      </c>
      <c r="I22" s="32">
        <v>150</v>
      </c>
      <c r="J22" s="10">
        <v>173</v>
      </c>
      <c r="K22" s="30">
        <v>152</v>
      </c>
      <c r="L22" s="10">
        <v>163</v>
      </c>
      <c r="M22" s="28">
        <v>184</v>
      </c>
      <c r="N22" s="10">
        <v>159</v>
      </c>
      <c r="O22" s="27">
        <v>154</v>
      </c>
      <c r="P22" s="10">
        <v>109</v>
      </c>
      <c r="Q22" s="22">
        <v>135</v>
      </c>
      <c r="R22" s="10">
        <v>6</v>
      </c>
      <c r="S22" s="11">
        <f t="shared" si="11"/>
        <v>2043</v>
      </c>
      <c r="T22" s="12">
        <f t="shared" si="8"/>
        <v>2005</v>
      </c>
      <c r="U22" s="12">
        <f t="shared" si="4"/>
        <v>2006</v>
      </c>
      <c r="V22" s="122">
        <v>2006</v>
      </c>
      <c r="W22" s="140">
        <f t="shared" si="0"/>
        <v>493</v>
      </c>
      <c r="X22" s="140">
        <f t="shared" si="1"/>
        <v>488</v>
      </c>
      <c r="Y22" s="140">
        <f t="shared" si="9"/>
        <v>499</v>
      </c>
      <c r="Z22" s="140">
        <f t="shared" si="10"/>
        <v>563</v>
      </c>
      <c r="AA22" s="162">
        <f t="shared" si="12"/>
        <v>891</v>
      </c>
      <c r="AB22" s="162">
        <f t="shared" si="13"/>
        <v>1062</v>
      </c>
      <c r="AC22" s="162">
        <f t="shared" si="14"/>
        <v>1953</v>
      </c>
      <c r="AD22" s="138">
        <v>8394698</v>
      </c>
      <c r="AE22" s="91">
        <v>54055</v>
      </c>
      <c r="AF22" s="92">
        <v>155</v>
      </c>
      <c r="AG22" s="128">
        <f t="shared" si="15"/>
        <v>12.6</v>
      </c>
    </row>
    <row r="23" spans="1:33" x14ac:dyDescent="0.2">
      <c r="A23" s="12">
        <f t="shared" si="7"/>
        <v>2006</v>
      </c>
      <c r="B23" s="12">
        <f t="shared" si="3"/>
        <v>2007</v>
      </c>
      <c r="C23" s="122">
        <v>2007</v>
      </c>
      <c r="D23" s="10">
        <v>34</v>
      </c>
      <c r="E23" s="10">
        <v>125</v>
      </c>
      <c r="F23" s="35">
        <v>162</v>
      </c>
      <c r="G23" s="10">
        <v>164</v>
      </c>
      <c r="H23" s="34">
        <v>150</v>
      </c>
      <c r="I23" s="10">
        <v>163</v>
      </c>
      <c r="J23" s="32">
        <v>153</v>
      </c>
      <c r="K23" s="10">
        <v>174</v>
      </c>
      <c r="L23" s="30">
        <v>153</v>
      </c>
      <c r="M23" s="10">
        <v>165</v>
      </c>
      <c r="N23" s="28">
        <v>153</v>
      </c>
      <c r="O23" s="10">
        <v>150</v>
      </c>
      <c r="P23" s="27">
        <v>142</v>
      </c>
      <c r="Q23" s="13">
        <v>103</v>
      </c>
      <c r="R23" s="10">
        <v>4</v>
      </c>
      <c r="S23" s="11">
        <f t="shared" si="11"/>
        <v>1995</v>
      </c>
      <c r="T23" s="12">
        <f t="shared" si="8"/>
        <v>2006</v>
      </c>
      <c r="U23" s="12">
        <f t="shared" si="4"/>
        <v>2007</v>
      </c>
      <c r="V23" s="122">
        <v>2007</v>
      </c>
      <c r="W23" s="140">
        <f t="shared" si="0"/>
        <v>485</v>
      </c>
      <c r="X23" s="140">
        <f t="shared" si="1"/>
        <v>466</v>
      </c>
      <c r="Y23" s="140">
        <f t="shared" si="9"/>
        <v>492</v>
      </c>
      <c r="Z23" s="140">
        <f t="shared" si="10"/>
        <v>552</v>
      </c>
      <c r="AA23" s="162">
        <f t="shared" si="12"/>
        <v>871.5</v>
      </c>
      <c r="AB23" s="162">
        <f t="shared" si="13"/>
        <v>1044</v>
      </c>
      <c r="AC23" s="162">
        <f t="shared" si="14"/>
        <v>1915.5</v>
      </c>
      <c r="AD23" s="138">
        <v>8757285</v>
      </c>
      <c r="AE23" s="91">
        <v>57557</v>
      </c>
      <c r="AF23" s="92">
        <v>152</v>
      </c>
      <c r="AG23" s="128">
        <f t="shared" si="15"/>
        <v>12.601973684210526</v>
      </c>
    </row>
    <row r="24" spans="1:33" ht="15" customHeight="1" x14ac:dyDescent="0.2">
      <c r="A24" s="69">
        <f t="shared" si="7"/>
        <v>2007</v>
      </c>
      <c r="B24" s="69">
        <f t="shared" si="3"/>
        <v>2008</v>
      </c>
      <c r="C24" s="122">
        <v>2008</v>
      </c>
      <c r="D24" s="70">
        <v>34</v>
      </c>
      <c r="E24" s="70">
        <v>127</v>
      </c>
      <c r="F24" s="71">
        <v>132</v>
      </c>
      <c r="G24" s="70">
        <v>160</v>
      </c>
      <c r="H24" s="70">
        <v>162</v>
      </c>
      <c r="I24" s="70">
        <v>151</v>
      </c>
      <c r="J24" s="70">
        <v>159</v>
      </c>
      <c r="K24" s="70">
        <v>160</v>
      </c>
      <c r="L24" s="70">
        <v>172</v>
      </c>
      <c r="M24" s="70">
        <v>159</v>
      </c>
      <c r="N24" s="70">
        <v>139</v>
      </c>
      <c r="O24" s="71">
        <v>146</v>
      </c>
      <c r="P24" s="70">
        <v>142</v>
      </c>
      <c r="Q24" s="71">
        <v>122</v>
      </c>
      <c r="R24" s="70">
        <v>5</v>
      </c>
      <c r="S24" s="72">
        <f t="shared" si="11"/>
        <v>1970</v>
      </c>
      <c r="T24" s="69">
        <f t="shared" si="8"/>
        <v>2007</v>
      </c>
      <c r="U24" s="69">
        <f t="shared" si="4"/>
        <v>2008</v>
      </c>
      <c r="V24" s="122">
        <v>2008</v>
      </c>
      <c r="W24" s="141">
        <f t="shared" si="0"/>
        <v>453</v>
      </c>
      <c r="X24" s="141">
        <f t="shared" si="1"/>
        <v>472</v>
      </c>
      <c r="Y24" s="141">
        <f t="shared" si="9"/>
        <v>491</v>
      </c>
      <c r="Z24" s="141">
        <f t="shared" si="10"/>
        <v>554</v>
      </c>
      <c r="AA24" s="168">
        <f>+AC24-AB24</f>
        <v>908</v>
      </c>
      <c r="AB24" s="149">
        <f>SUM(K24:R24)</f>
        <v>1045</v>
      </c>
      <c r="AC24" s="168">
        <f>+S24-D24*0.5</f>
        <v>1953</v>
      </c>
      <c r="AD24" s="147">
        <v>8971415</v>
      </c>
      <c r="AE24" s="148">
        <v>59809</v>
      </c>
      <c r="AF24" s="149">
        <v>150</v>
      </c>
      <c r="AG24" s="150">
        <f t="shared" si="15"/>
        <v>13.02</v>
      </c>
    </row>
    <row r="25" spans="1:33" ht="15" customHeight="1" x14ac:dyDescent="0.2">
      <c r="A25" s="12">
        <f t="shared" si="7"/>
        <v>2008</v>
      </c>
      <c r="B25" s="12">
        <f t="shared" si="3"/>
        <v>2009</v>
      </c>
      <c r="C25" s="122">
        <v>2009</v>
      </c>
      <c r="D25" s="10">
        <v>20</v>
      </c>
      <c r="E25" s="10">
        <v>154</v>
      </c>
      <c r="F25" s="38">
        <v>131</v>
      </c>
      <c r="G25" s="10">
        <v>131</v>
      </c>
      <c r="H25" s="39">
        <v>158</v>
      </c>
      <c r="I25" s="10">
        <v>156</v>
      </c>
      <c r="J25" s="34">
        <v>142</v>
      </c>
      <c r="K25" s="10">
        <v>154</v>
      </c>
      <c r="L25" s="32">
        <v>154</v>
      </c>
      <c r="M25" s="10">
        <v>171</v>
      </c>
      <c r="N25" s="30">
        <v>143</v>
      </c>
      <c r="O25" s="10">
        <v>127</v>
      </c>
      <c r="P25" s="28">
        <v>132</v>
      </c>
      <c r="Q25" s="13">
        <v>128</v>
      </c>
      <c r="R25" s="10">
        <v>7</v>
      </c>
      <c r="S25" s="11">
        <f t="shared" si="11"/>
        <v>1908</v>
      </c>
      <c r="T25" s="12">
        <f t="shared" si="8"/>
        <v>2008</v>
      </c>
      <c r="U25" s="12">
        <f t="shared" si="4"/>
        <v>2009</v>
      </c>
      <c r="V25" s="122">
        <v>2009</v>
      </c>
      <c r="W25" s="140">
        <f t="shared" si="0"/>
        <v>436</v>
      </c>
      <c r="X25" s="140">
        <f t="shared" si="1"/>
        <v>456</v>
      </c>
      <c r="Y25" s="140">
        <f t="shared" si="9"/>
        <v>479</v>
      </c>
      <c r="Z25" s="140">
        <f t="shared" si="10"/>
        <v>537</v>
      </c>
      <c r="AA25" s="162">
        <f t="shared" ref="AA25:AA36" si="16">+AC25-AB25</f>
        <v>882</v>
      </c>
      <c r="AB25" s="140">
        <f t="shared" ref="AB25:AB36" si="17">SUM(K25:R25)</f>
        <v>1016</v>
      </c>
      <c r="AC25" s="163">
        <f t="shared" ref="AC25:AC36" si="18">+S25-D25*0.5</f>
        <v>1898</v>
      </c>
      <c r="AD25" s="138">
        <v>8517217</v>
      </c>
      <c r="AE25" s="91">
        <v>61652</v>
      </c>
      <c r="AF25" s="92">
        <v>138</v>
      </c>
      <c r="AG25" s="128">
        <f t="shared" si="15"/>
        <v>13.753623188405797</v>
      </c>
    </row>
    <row r="26" spans="1:33" x14ac:dyDescent="0.2">
      <c r="A26" s="12">
        <f t="shared" si="7"/>
        <v>2009</v>
      </c>
      <c r="B26" s="12">
        <f t="shared" si="3"/>
        <v>2010</v>
      </c>
      <c r="C26" s="122">
        <v>2010</v>
      </c>
      <c r="D26" s="10">
        <v>28</v>
      </c>
      <c r="E26" s="10">
        <v>118</v>
      </c>
      <c r="F26" s="13">
        <v>156</v>
      </c>
      <c r="G26" s="40">
        <v>133</v>
      </c>
      <c r="H26" s="10">
        <v>128</v>
      </c>
      <c r="I26" s="39">
        <v>160</v>
      </c>
      <c r="J26" s="10">
        <v>161</v>
      </c>
      <c r="K26" s="34">
        <v>143</v>
      </c>
      <c r="L26" s="10">
        <v>148</v>
      </c>
      <c r="M26" s="32">
        <v>159</v>
      </c>
      <c r="N26" s="10">
        <v>154</v>
      </c>
      <c r="O26" s="30">
        <v>128</v>
      </c>
      <c r="P26" s="10">
        <v>109</v>
      </c>
      <c r="Q26" s="28">
        <v>119</v>
      </c>
      <c r="R26" s="10">
        <v>3</v>
      </c>
      <c r="S26" s="11">
        <f t="shared" si="11"/>
        <v>1847</v>
      </c>
      <c r="T26" s="12">
        <f t="shared" si="8"/>
        <v>2009</v>
      </c>
      <c r="U26" s="12">
        <f t="shared" si="4"/>
        <v>2010</v>
      </c>
      <c r="V26" s="122">
        <v>2010</v>
      </c>
      <c r="W26" s="140">
        <f t="shared" si="0"/>
        <v>435</v>
      </c>
      <c r="X26" s="140">
        <f t="shared" si="1"/>
        <v>449</v>
      </c>
      <c r="Y26" s="140">
        <f t="shared" si="9"/>
        <v>450</v>
      </c>
      <c r="Z26" s="140">
        <f t="shared" si="10"/>
        <v>513</v>
      </c>
      <c r="AA26" s="162">
        <f t="shared" si="16"/>
        <v>870</v>
      </c>
      <c r="AB26" s="140">
        <f t="shared" si="17"/>
        <v>963</v>
      </c>
      <c r="AC26" s="163">
        <f t="shared" si="18"/>
        <v>1833</v>
      </c>
      <c r="AD26" s="138">
        <v>9049951</v>
      </c>
      <c r="AE26" s="91">
        <v>67136</v>
      </c>
      <c r="AF26" s="92">
        <v>135</v>
      </c>
      <c r="AG26" s="128">
        <f t="shared" si="15"/>
        <v>13.577777777777778</v>
      </c>
    </row>
    <row r="27" spans="1:33" x14ac:dyDescent="0.2">
      <c r="A27" s="12">
        <f t="shared" si="7"/>
        <v>2010</v>
      </c>
      <c r="B27" s="12">
        <f t="shared" si="3"/>
        <v>2011</v>
      </c>
      <c r="C27" s="122">
        <v>2011</v>
      </c>
      <c r="D27" s="10">
        <v>22</v>
      </c>
      <c r="E27" s="10">
        <v>142</v>
      </c>
      <c r="F27" s="41">
        <v>115</v>
      </c>
      <c r="G27" s="10">
        <v>158</v>
      </c>
      <c r="H27" s="40">
        <v>134</v>
      </c>
      <c r="I27" s="10">
        <v>123</v>
      </c>
      <c r="J27" s="39">
        <v>159</v>
      </c>
      <c r="K27" s="10">
        <v>154</v>
      </c>
      <c r="L27" s="34">
        <v>140</v>
      </c>
      <c r="M27" s="10">
        <v>141</v>
      </c>
      <c r="N27" s="32">
        <v>135</v>
      </c>
      <c r="O27" s="10">
        <v>137</v>
      </c>
      <c r="P27" s="30">
        <v>111</v>
      </c>
      <c r="Q27" s="13">
        <v>111</v>
      </c>
      <c r="R27" s="10">
        <v>3</v>
      </c>
      <c r="S27" s="11">
        <f t="shared" si="11"/>
        <v>1785</v>
      </c>
      <c r="T27" s="12">
        <f t="shared" si="8"/>
        <v>2010</v>
      </c>
      <c r="U27" s="12">
        <f t="shared" si="4"/>
        <v>2011</v>
      </c>
      <c r="V27" s="122">
        <v>2011</v>
      </c>
      <c r="W27" s="140">
        <f t="shared" si="0"/>
        <v>437</v>
      </c>
      <c r="X27" s="140">
        <f t="shared" si="1"/>
        <v>416</v>
      </c>
      <c r="Y27" s="140">
        <f t="shared" si="9"/>
        <v>435</v>
      </c>
      <c r="Z27" s="140">
        <f t="shared" si="10"/>
        <v>497</v>
      </c>
      <c r="AA27" s="162">
        <f t="shared" si="16"/>
        <v>842</v>
      </c>
      <c r="AB27" s="140">
        <f t="shared" si="17"/>
        <v>932</v>
      </c>
      <c r="AC27" s="163">
        <f t="shared" si="18"/>
        <v>1774</v>
      </c>
      <c r="AD27" s="138">
        <v>8979492</v>
      </c>
      <c r="AE27" s="91">
        <v>67111</v>
      </c>
      <c r="AF27" s="92">
        <v>134</v>
      </c>
      <c r="AG27" s="128">
        <f t="shared" si="15"/>
        <v>13.238805970149254</v>
      </c>
    </row>
    <row r="28" spans="1:33" x14ac:dyDescent="0.2">
      <c r="A28" s="12">
        <f t="shared" si="7"/>
        <v>2011</v>
      </c>
      <c r="B28" s="12">
        <f t="shared" si="3"/>
        <v>2012</v>
      </c>
      <c r="C28" s="122">
        <v>2012</v>
      </c>
      <c r="D28" s="10">
        <v>26</v>
      </c>
      <c r="E28" s="10">
        <v>130</v>
      </c>
      <c r="F28" s="13">
        <v>137</v>
      </c>
      <c r="G28" s="42">
        <v>122</v>
      </c>
      <c r="H28" s="10">
        <v>155</v>
      </c>
      <c r="I28" s="40">
        <v>132</v>
      </c>
      <c r="J28" s="10">
        <v>125</v>
      </c>
      <c r="K28" s="39">
        <v>154</v>
      </c>
      <c r="L28" s="10">
        <v>150</v>
      </c>
      <c r="M28" s="34">
        <v>136</v>
      </c>
      <c r="N28" s="10">
        <v>131</v>
      </c>
      <c r="O28" s="32">
        <v>120</v>
      </c>
      <c r="P28" s="10">
        <v>131</v>
      </c>
      <c r="Q28" s="29">
        <v>108</v>
      </c>
      <c r="R28" s="10">
        <v>3</v>
      </c>
      <c r="S28" s="11">
        <f t="shared" si="11"/>
        <v>1760</v>
      </c>
      <c r="T28" s="12">
        <f t="shared" si="8"/>
        <v>2011</v>
      </c>
      <c r="U28" s="12">
        <f t="shared" si="4"/>
        <v>2012</v>
      </c>
      <c r="V28" s="122">
        <v>2012</v>
      </c>
      <c r="W28" s="140">
        <f t="shared" si="0"/>
        <v>415</v>
      </c>
      <c r="X28" s="140">
        <f t="shared" si="1"/>
        <v>412</v>
      </c>
      <c r="Y28" s="140">
        <f t="shared" si="9"/>
        <v>440</v>
      </c>
      <c r="Z28" s="140">
        <f t="shared" si="10"/>
        <v>493</v>
      </c>
      <c r="AA28" s="162">
        <f t="shared" si="16"/>
        <v>814</v>
      </c>
      <c r="AB28" s="140">
        <f t="shared" si="17"/>
        <v>933</v>
      </c>
      <c r="AC28" s="163">
        <f t="shared" si="18"/>
        <v>1747</v>
      </c>
      <c r="AD28" s="138">
        <v>8993283</v>
      </c>
      <c r="AE28" s="91">
        <v>68820</v>
      </c>
      <c r="AF28" s="92">
        <v>131</v>
      </c>
      <c r="AG28" s="128">
        <f t="shared" si="15"/>
        <v>13.335877862595419</v>
      </c>
    </row>
    <row r="29" spans="1:33" x14ac:dyDescent="0.2">
      <c r="A29" s="12">
        <f t="shared" si="7"/>
        <v>2012</v>
      </c>
      <c r="B29" s="12">
        <f t="shared" si="3"/>
        <v>2013</v>
      </c>
      <c r="C29" s="122">
        <v>2013</v>
      </c>
      <c r="D29" s="10">
        <v>36</v>
      </c>
      <c r="E29" s="10">
        <v>128</v>
      </c>
      <c r="F29" s="37">
        <v>117</v>
      </c>
      <c r="G29" s="10">
        <v>137</v>
      </c>
      <c r="H29" s="42">
        <v>119</v>
      </c>
      <c r="I29" s="10">
        <v>155</v>
      </c>
      <c r="J29" s="40">
        <v>131</v>
      </c>
      <c r="K29" s="10">
        <v>125</v>
      </c>
      <c r="L29" s="39">
        <v>155</v>
      </c>
      <c r="M29" s="10">
        <v>153</v>
      </c>
      <c r="N29" s="34">
        <v>121</v>
      </c>
      <c r="O29" s="10">
        <v>113</v>
      </c>
      <c r="P29" s="32">
        <v>118</v>
      </c>
      <c r="Q29" s="13">
        <v>124</v>
      </c>
      <c r="R29" s="10">
        <v>5</v>
      </c>
      <c r="S29" s="11">
        <f t="shared" si="11"/>
        <v>1737</v>
      </c>
      <c r="T29" s="12">
        <f t="shared" si="8"/>
        <v>2012</v>
      </c>
      <c r="U29" s="12">
        <f t="shared" si="4"/>
        <v>2013</v>
      </c>
      <c r="V29" s="122">
        <v>2013</v>
      </c>
      <c r="W29" s="140">
        <f t="shared" si="0"/>
        <v>418</v>
      </c>
      <c r="X29" s="140">
        <f t="shared" si="1"/>
        <v>405</v>
      </c>
      <c r="Y29" s="140">
        <f t="shared" si="9"/>
        <v>433</v>
      </c>
      <c r="Z29" s="140">
        <f t="shared" si="10"/>
        <v>481</v>
      </c>
      <c r="AA29" s="162">
        <f t="shared" si="16"/>
        <v>805</v>
      </c>
      <c r="AB29" s="140">
        <f t="shared" si="17"/>
        <v>914</v>
      </c>
      <c r="AC29" s="163">
        <f t="shared" si="18"/>
        <v>1719</v>
      </c>
      <c r="AD29" s="138">
        <v>8570985</v>
      </c>
      <c r="AE29" s="91">
        <v>67595</v>
      </c>
      <c r="AF29" s="92">
        <v>127</v>
      </c>
      <c r="AG29" s="128">
        <f t="shared" si="15"/>
        <v>13.535433070866143</v>
      </c>
    </row>
    <row r="30" spans="1:33" x14ac:dyDescent="0.2">
      <c r="A30" s="12">
        <f t="shared" si="7"/>
        <v>2013</v>
      </c>
      <c r="B30" s="12">
        <f t="shared" si="3"/>
        <v>2014</v>
      </c>
      <c r="C30" s="122">
        <v>2014</v>
      </c>
      <c r="D30" s="10">
        <v>38</v>
      </c>
      <c r="E30" s="10">
        <v>128</v>
      </c>
      <c r="F30" s="13">
        <v>131</v>
      </c>
      <c r="G30" s="36">
        <v>128</v>
      </c>
      <c r="H30" s="10">
        <v>136</v>
      </c>
      <c r="I30" s="42">
        <v>119</v>
      </c>
      <c r="J30" s="10">
        <v>158</v>
      </c>
      <c r="K30" s="40">
        <v>129</v>
      </c>
      <c r="L30" s="10">
        <v>133</v>
      </c>
      <c r="M30" s="39">
        <v>151</v>
      </c>
      <c r="N30" s="10">
        <v>126</v>
      </c>
      <c r="O30" s="34">
        <v>116</v>
      </c>
      <c r="P30" s="10">
        <v>99</v>
      </c>
      <c r="Q30" s="31">
        <v>112</v>
      </c>
      <c r="R30" s="10">
        <v>4</v>
      </c>
      <c r="S30" s="11">
        <f t="shared" si="11"/>
        <v>1708</v>
      </c>
      <c r="T30" s="12">
        <f t="shared" si="8"/>
        <v>2013</v>
      </c>
      <c r="U30" s="12">
        <f t="shared" si="4"/>
        <v>2014</v>
      </c>
      <c r="V30" s="122">
        <v>2014</v>
      </c>
      <c r="W30" s="140">
        <f t="shared" si="0"/>
        <v>425</v>
      </c>
      <c r="X30" s="140">
        <f t="shared" si="1"/>
        <v>413</v>
      </c>
      <c r="Y30" s="140">
        <f t="shared" si="9"/>
        <v>413</v>
      </c>
      <c r="Z30" s="140">
        <f t="shared" si="10"/>
        <v>457</v>
      </c>
      <c r="AA30" s="162">
        <f t="shared" si="16"/>
        <v>819</v>
      </c>
      <c r="AB30" s="140">
        <f t="shared" si="17"/>
        <v>870</v>
      </c>
      <c r="AC30" s="163">
        <f t="shared" si="18"/>
        <v>1689</v>
      </c>
      <c r="AD30" s="138">
        <v>8757229</v>
      </c>
      <c r="AE30" s="91">
        <v>65110</v>
      </c>
      <c r="AF30" s="92">
        <v>135</v>
      </c>
      <c r="AG30" s="128">
        <f t="shared" si="15"/>
        <v>12.511111111111111</v>
      </c>
    </row>
    <row r="31" spans="1:33" x14ac:dyDescent="0.2">
      <c r="A31" s="12">
        <f t="shared" si="7"/>
        <v>2014</v>
      </c>
      <c r="B31" s="12">
        <f t="shared" si="3"/>
        <v>2015</v>
      </c>
      <c r="C31" s="122">
        <v>2015</v>
      </c>
      <c r="D31" s="43">
        <v>41</v>
      </c>
      <c r="E31" s="43">
        <v>126</v>
      </c>
      <c r="F31" s="63">
        <v>118</v>
      </c>
      <c r="G31" s="43">
        <v>124</v>
      </c>
      <c r="H31" s="44">
        <v>126</v>
      </c>
      <c r="I31" s="43">
        <v>138</v>
      </c>
      <c r="J31" s="45">
        <v>111</v>
      </c>
      <c r="K31" s="43">
        <v>159</v>
      </c>
      <c r="L31" s="46">
        <v>129</v>
      </c>
      <c r="M31" s="43">
        <v>122</v>
      </c>
      <c r="N31" s="47">
        <v>127</v>
      </c>
      <c r="O31" s="43">
        <v>117</v>
      </c>
      <c r="P31" s="48">
        <v>106</v>
      </c>
      <c r="Q31" s="76">
        <v>91</v>
      </c>
      <c r="R31" s="43">
        <v>6</v>
      </c>
      <c r="S31" s="49">
        <f t="shared" si="11"/>
        <v>1641</v>
      </c>
      <c r="T31" s="12">
        <f t="shared" si="8"/>
        <v>2014</v>
      </c>
      <c r="U31" s="12">
        <f t="shared" si="4"/>
        <v>2015</v>
      </c>
      <c r="V31" s="122">
        <v>2015</v>
      </c>
      <c r="W31" s="140">
        <f t="shared" si="0"/>
        <v>409</v>
      </c>
      <c r="X31" s="140">
        <f t="shared" si="1"/>
        <v>375</v>
      </c>
      <c r="Y31" s="140">
        <f t="shared" si="9"/>
        <v>410</v>
      </c>
      <c r="Z31" s="140">
        <f t="shared" si="10"/>
        <v>447</v>
      </c>
      <c r="AA31" s="162">
        <f t="shared" si="16"/>
        <v>763.5</v>
      </c>
      <c r="AB31" s="140">
        <f t="shared" si="17"/>
        <v>857</v>
      </c>
      <c r="AC31" s="163">
        <f t="shared" si="18"/>
        <v>1620.5</v>
      </c>
      <c r="AD31" s="138">
        <v>8237964</v>
      </c>
      <c r="AE31" s="91">
        <v>66921</v>
      </c>
      <c r="AF31" s="92">
        <v>123</v>
      </c>
      <c r="AG31" s="128">
        <f t="shared" si="15"/>
        <v>13.174796747967479</v>
      </c>
    </row>
    <row r="32" spans="1:33" x14ac:dyDescent="0.2">
      <c r="A32" s="12">
        <f t="shared" si="7"/>
        <v>2015</v>
      </c>
      <c r="B32" s="12">
        <f t="shared" si="3"/>
        <v>2016</v>
      </c>
      <c r="C32" s="122">
        <v>2016</v>
      </c>
      <c r="D32" s="12">
        <v>45</v>
      </c>
      <c r="E32" s="12">
        <v>135</v>
      </c>
      <c r="F32" s="12">
        <v>116</v>
      </c>
      <c r="G32" s="80">
        <v>118</v>
      </c>
      <c r="H32" s="11">
        <v>126</v>
      </c>
      <c r="I32" s="44">
        <v>130</v>
      </c>
      <c r="J32" s="11">
        <v>131</v>
      </c>
      <c r="K32" s="45">
        <v>115</v>
      </c>
      <c r="L32" s="12">
        <v>158</v>
      </c>
      <c r="M32" s="46">
        <v>134</v>
      </c>
      <c r="N32" s="12">
        <v>108</v>
      </c>
      <c r="O32" s="47">
        <v>110</v>
      </c>
      <c r="P32" s="12">
        <v>105</v>
      </c>
      <c r="Q32" s="77">
        <v>100</v>
      </c>
      <c r="R32" s="12">
        <v>4</v>
      </c>
      <c r="S32" s="49">
        <f t="shared" si="11"/>
        <v>1635</v>
      </c>
      <c r="T32" s="12">
        <f t="shared" si="8"/>
        <v>2015</v>
      </c>
      <c r="U32" s="12">
        <f t="shared" si="4"/>
        <v>2016</v>
      </c>
      <c r="V32" s="122">
        <v>2016</v>
      </c>
      <c r="W32" s="140">
        <f t="shared" si="0"/>
        <v>414</v>
      </c>
      <c r="X32" s="140">
        <f t="shared" si="1"/>
        <v>387</v>
      </c>
      <c r="Y32" s="140">
        <f t="shared" si="9"/>
        <v>407</v>
      </c>
      <c r="Z32" s="140">
        <f t="shared" si="10"/>
        <v>427</v>
      </c>
      <c r="AA32" s="162">
        <f t="shared" si="16"/>
        <v>778.5</v>
      </c>
      <c r="AB32" s="140">
        <f t="shared" si="17"/>
        <v>834</v>
      </c>
      <c r="AC32" s="163">
        <f t="shared" si="18"/>
        <v>1612.5</v>
      </c>
      <c r="AD32" s="138">
        <v>8756627</v>
      </c>
      <c r="AE32" s="91">
        <v>67255</v>
      </c>
      <c r="AF32" s="92">
        <v>130</v>
      </c>
      <c r="AG32" s="128">
        <f t="shared" si="15"/>
        <v>12.403846153846153</v>
      </c>
    </row>
    <row r="33" spans="1:33" x14ac:dyDescent="0.2">
      <c r="A33" s="12">
        <f t="shared" si="7"/>
        <v>2016</v>
      </c>
      <c r="B33" s="12">
        <f t="shared" si="3"/>
        <v>2017</v>
      </c>
      <c r="C33" s="122">
        <v>2017</v>
      </c>
      <c r="D33" s="12">
        <v>45</v>
      </c>
      <c r="E33" s="12">
        <v>130</v>
      </c>
      <c r="F33" s="23">
        <v>123</v>
      </c>
      <c r="G33" s="12">
        <v>119</v>
      </c>
      <c r="H33" s="81">
        <v>124</v>
      </c>
      <c r="I33" s="11">
        <v>123</v>
      </c>
      <c r="J33" s="44">
        <v>126</v>
      </c>
      <c r="K33" s="12">
        <v>141</v>
      </c>
      <c r="L33" s="45">
        <v>116</v>
      </c>
      <c r="M33" s="12">
        <v>155</v>
      </c>
      <c r="N33" s="46">
        <v>114</v>
      </c>
      <c r="O33" s="12">
        <v>100</v>
      </c>
      <c r="P33" s="47">
        <v>102</v>
      </c>
      <c r="Q33" s="11">
        <v>100</v>
      </c>
      <c r="R33" s="12">
        <v>8</v>
      </c>
      <c r="S33" s="49">
        <f t="shared" si="11"/>
        <v>1626</v>
      </c>
      <c r="T33" s="12">
        <f t="shared" si="8"/>
        <v>2016</v>
      </c>
      <c r="U33" s="12">
        <f t="shared" si="4"/>
        <v>2017</v>
      </c>
      <c r="V33" s="122">
        <v>2017</v>
      </c>
      <c r="W33" s="140">
        <f t="shared" si="0"/>
        <v>417</v>
      </c>
      <c r="X33" s="140">
        <f t="shared" si="1"/>
        <v>373</v>
      </c>
      <c r="Y33" s="140">
        <f t="shared" si="9"/>
        <v>412</v>
      </c>
      <c r="Z33" s="140">
        <f t="shared" si="10"/>
        <v>424</v>
      </c>
      <c r="AA33" s="162">
        <f t="shared" si="16"/>
        <v>767.5</v>
      </c>
      <c r="AB33" s="140">
        <f t="shared" si="17"/>
        <v>836</v>
      </c>
      <c r="AC33" s="163">
        <f t="shared" si="18"/>
        <v>1603.5</v>
      </c>
      <c r="AD33" s="138">
        <v>8980898</v>
      </c>
      <c r="AE33" s="91">
        <v>68504</v>
      </c>
      <c r="AF33" s="92">
        <v>131</v>
      </c>
      <c r="AG33" s="128">
        <f t="shared" si="15"/>
        <v>12.240458015267176</v>
      </c>
    </row>
    <row r="34" spans="1:33" x14ac:dyDescent="0.2">
      <c r="A34" s="12">
        <f t="shared" si="7"/>
        <v>2017</v>
      </c>
      <c r="B34" s="12">
        <f t="shared" si="3"/>
        <v>2018</v>
      </c>
      <c r="C34" s="122">
        <v>2018</v>
      </c>
      <c r="D34" s="12">
        <v>57</v>
      </c>
      <c r="E34" s="12">
        <v>119</v>
      </c>
      <c r="F34" s="12">
        <v>129</v>
      </c>
      <c r="G34" s="23">
        <v>122</v>
      </c>
      <c r="H34" s="11">
        <v>115</v>
      </c>
      <c r="I34" s="81">
        <v>123</v>
      </c>
      <c r="J34" s="11">
        <v>119</v>
      </c>
      <c r="K34" s="44">
        <v>125</v>
      </c>
      <c r="L34" s="12">
        <v>138</v>
      </c>
      <c r="M34" s="45">
        <v>113</v>
      </c>
      <c r="N34" s="12">
        <v>120</v>
      </c>
      <c r="O34" s="46">
        <v>105</v>
      </c>
      <c r="P34" s="12">
        <v>86</v>
      </c>
      <c r="Q34" s="78">
        <v>99</v>
      </c>
      <c r="R34" s="12">
        <v>6</v>
      </c>
      <c r="S34" s="49">
        <f t="shared" si="11"/>
        <v>1576</v>
      </c>
      <c r="T34" s="12">
        <f t="shared" si="8"/>
        <v>2017</v>
      </c>
      <c r="U34" s="12">
        <f t="shared" si="4"/>
        <v>2018</v>
      </c>
      <c r="V34" s="122">
        <v>2018</v>
      </c>
      <c r="W34" s="140">
        <f t="shared" si="0"/>
        <v>427</v>
      </c>
      <c r="X34" s="140">
        <f t="shared" si="1"/>
        <v>357</v>
      </c>
      <c r="Y34" s="140">
        <f t="shared" si="9"/>
        <v>376</v>
      </c>
      <c r="Z34" s="140">
        <f t="shared" si="10"/>
        <v>416</v>
      </c>
      <c r="AA34" s="162">
        <f t="shared" si="16"/>
        <v>755.5</v>
      </c>
      <c r="AB34" s="140">
        <f t="shared" si="17"/>
        <v>792</v>
      </c>
      <c r="AC34" s="163">
        <f t="shared" si="18"/>
        <v>1547.5</v>
      </c>
      <c r="AD34" s="152"/>
      <c r="AE34" s="153"/>
      <c r="AF34" s="154"/>
      <c r="AG34" s="155"/>
    </row>
    <row r="35" spans="1:33" x14ac:dyDescent="0.2">
      <c r="A35" s="12">
        <f t="shared" si="7"/>
        <v>2018</v>
      </c>
      <c r="B35" s="12">
        <f t="shared" si="3"/>
        <v>2019</v>
      </c>
      <c r="C35" s="122">
        <v>2019</v>
      </c>
      <c r="D35" s="12">
        <v>58</v>
      </c>
      <c r="E35" s="12">
        <v>129</v>
      </c>
      <c r="F35" s="22">
        <v>116</v>
      </c>
      <c r="G35" s="12">
        <v>136</v>
      </c>
      <c r="H35" s="23">
        <v>121</v>
      </c>
      <c r="I35" s="11">
        <v>118</v>
      </c>
      <c r="J35" s="81">
        <v>117</v>
      </c>
      <c r="K35" s="12">
        <v>123</v>
      </c>
      <c r="L35" s="44">
        <v>128</v>
      </c>
      <c r="M35" s="12">
        <v>133</v>
      </c>
      <c r="N35" s="45">
        <v>79</v>
      </c>
      <c r="O35" s="12">
        <v>108</v>
      </c>
      <c r="P35" s="46">
        <v>99</v>
      </c>
      <c r="Q35" s="11">
        <v>82</v>
      </c>
      <c r="R35" s="12">
        <v>8</v>
      </c>
      <c r="S35" s="49">
        <f t="shared" si="11"/>
        <v>1555</v>
      </c>
      <c r="T35" s="12">
        <f t="shared" si="8"/>
        <v>2018</v>
      </c>
      <c r="U35" s="12">
        <f t="shared" si="4"/>
        <v>2019</v>
      </c>
      <c r="V35" s="122">
        <v>2019</v>
      </c>
      <c r="W35" s="140">
        <f t="shared" si="0"/>
        <v>439</v>
      </c>
      <c r="X35" s="140">
        <f t="shared" si="1"/>
        <v>356</v>
      </c>
      <c r="Y35" s="140">
        <f t="shared" si="9"/>
        <v>384</v>
      </c>
      <c r="Z35" s="140">
        <f t="shared" si="10"/>
        <v>376</v>
      </c>
      <c r="AA35" s="162">
        <f t="shared" si="16"/>
        <v>766</v>
      </c>
      <c r="AB35" s="140">
        <f t="shared" si="17"/>
        <v>760</v>
      </c>
      <c r="AC35" s="163">
        <f t="shared" si="18"/>
        <v>1526</v>
      </c>
      <c r="AD35" s="156"/>
      <c r="AE35" s="103"/>
      <c r="AF35" s="101"/>
      <c r="AG35" s="157"/>
    </row>
    <row r="36" spans="1:33" x14ac:dyDescent="0.2">
      <c r="A36" s="53">
        <f t="shared" si="7"/>
        <v>2019</v>
      </c>
      <c r="B36" s="53">
        <f t="shared" si="3"/>
        <v>2020</v>
      </c>
      <c r="C36" s="127">
        <v>2020</v>
      </c>
      <c r="D36" s="53"/>
      <c r="E36" s="53"/>
      <c r="F36" s="53"/>
      <c r="G36" s="93"/>
      <c r="H36" s="49"/>
      <c r="I36" s="94"/>
      <c r="J36" s="49"/>
      <c r="K36" s="82"/>
      <c r="L36" s="53"/>
      <c r="M36" s="44"/>
      <c r="N36" s="53"/>
      <c r="O36" s="73"/>
      <c r="P36" s="12"/>
      <c r="Q36" s="79"/>
      <c r="R36" s="12"/>
      <c r="S36" s="11">
        <f t="shared" si="11"/>
        <v>0</v>
      </c>
      <c r="T36" s="12">
        <f t="shared" si="8"/>
        <v>2019</v>
      </c>
      <c r="U36" s="12">
        <f t="shared" si="4"/>
        <v>2020</v>
      </c>
      <c r="V36" s="123">
        <v>2020</v>
      </c>
      <c r="W36" s="140">
        <f t="shared" si="0"/>
        <v>0</v>
      </c>
      <c r="X36" s="140">
        <f t="shared" si="1"/>
        <v>0</v>
      </c>
      <c r="Y36" s="140">
        <f t="shared" si="9"/>
        <v>0</v>
      </c>
      <c r="Z36" s="140">
        <f t="shared" si="10"/>
        <v>0</v>
      </c>
      <c r="AA36" s="162">
        <f t="shared" si="16"/>
        <v>0</v>
      </c>
      <c r="AB36" s="140">
        <f t="shared" si="17"/>
        <v>0</v>
      </c>
      <c r="AC36" s="163">
        <f t="shared" si="18"/>
        <v>0</v>
      </c>
      <c r="AD36" s="158"/>
      <c r="AE36" s="159"/>
      <c r="AF36" s="160"/>
      <c r="AG36" s="161"/>
    </row>
    <row r="37" spans="1:33" ht="15" customHeight="1" x14ac:dyDescent="0.2">
      <c r="A37" s="54" t="s">
        <v>43</v>
      </c>
      <c r="B37" s="55"/>
      <c r="C37" s="55"/>
      <c r="D37" s="95" t="s">
        <v>40</v>
      </c>
      <c r="E37" s="56" t="s">
        <v>19</v>
      </c>
      <c r="F37" s="56" t="s">
        <v>20</v>
      </c>
      <c r="G37" s="56" t="s">
        <v>21</v>
      </c>
      <c r="H37" s="56" t="s">
        <v>22</v>
      </c>
      <c r="I37" s="56" t="s">
        <v>23</v>
      </c>
      <c r="J37" s="56" t="s">
        <v>24</v>
      </c>
      <c r="K37" s="56" t="s">
        <v>25</v>
      </c>
      <c r="L37" s="56" t="s">
        <v>26</v>
      </c>
      <c r="M37" s="57" t="s">
        <v>27</v>
      </c>
      <c r="N37" s="52" t="s">
        <v>470</v>
      </c>
      <c r="O37" s="50"/>
      <c r="P37" s="50"/>
      <c r="Q37" s="50"/>
      <c r="R37" s="50"/>
      <c r="S37" s="118">
        <f>+S35-S10</f>
        <v>-630</v>
      </c>
      <c r="W37" s="118">
        <f t="shared" ref="W37:AC37" si="19">+W35-W10</f>
        <v>-171</v>
      </c>
      <c r="X37" s="118">
        <f t="shared" si="19"/>
        <v>-181</v>
      </c>
      <c r="Y37" s="118">
        <f t="shared" si="19"/>
        <v>-120</v>
      </c>
      <c r="Z37" s="119">
        <f t="shared" si="19"/>
        <v>-158</v>
      </c>
      <c r="AA37" s="118">
        <f t="shared" si="19"/>
        <v>-258.5</v>
      </c>
      <c r="AB37" s="118">
        <f t="shared" si="19"/>
        <v>-278</v>
      </c>
      <c r="AC37" s="119">
        <f t="shared" si="19"/>
        <v>-536.5</v>
      </c>
      <c r="AD37" s="133">
        <f>+AD33-AD14</f>
        <v>3021990</v>
      </c>
      <c r="AE37" s="133">
        <f>+AE33-AE14</f>
        <v>26451</v>
      </c>
      <c r="AF37" s="134">
        <f>+AF33-AF14</f>
        <v>-11</v>
      </c>
      <c r="AG37" s="135">
        <f>+AG33-AG14</f>
        <v>-2.5553166326201477</v>
      </c>
    </row>
    <row r="38" spans="1:33" ht="15" customHeight="1" x14ac:dyDescent="0.2">
      <c r="A38" s="58" t="s">
        <v>478</v>
      </c>
      <c r="B38" s="59"/>
      <c r="C38" s="59"/>
      <c r="D38" s="96">
        <f>$Q16/$F5</f>
        <v>0.67597765363128492</v>
      </c>
      <c r="E38" s="60">
        <f>$Q17/$F6</f>
        <v>0.6310679611650486</v>
      </c>
      <c r="F38" s="60">
        <f>$Q18/$F7</f>
        <v>0.68224299065420557</v>
      </c>
      <c r="G38" s="60">
        <f>$Q19/$F8</f>
        <v>0.58549222797927458</v>
      </c>
      <c r="H38" s="60">
        <f>$Q20/$F9</f>
        <v>0.72486772486772488</v>
      </c>
      <c r="I38" s="60">
        <f>$Q21/$F10</f>
        <v>0.68181818181818177</v>
      </c>
      <c r="J38" s="60">
        <f>$Q22/$F11</f>
        <v>0.74175824175824179</v>
      </c>
      <c r="K38" s="60">
        <f>$Q23/$F12</f>
        <v>0.59883720930232553</v>
      </c>
      <c r="L38" s="60">
        <f>$Q24/$F13</f>
        <v>0.71764705882352942</v>
      </c>
      <c r="M38" s="60">
        <f>$Q25/$F14</f>
        <v>0.7441860465116279</v>
      </c>
      <c r="N38" s="98">
        <f>AVERAGE(D38:M38)</f>
        <v>0.67838952965114441</v>
      </c>
      <c r="O38" s="50"/>
      <c r="P38" s="50"/>
      <c r="Q38" s="50"/>
      <c r="R38" s="51"/>
      <c r="S38" s="120">
        <f>+S35/S10-1</f>
        <v>-0.28832951945080088</v>
      </c>
      <c r="W38" s="120">
        <f t="shared" ref="W38:AC38" si="20">+W35/W10-1</f>
        <v>-0.28032786885245897</v>
      </c>
      <c r="X38" s="120">
        <f t="shared" si="20"/>
        <v>-0.33705772811918067</v>
      </c>
      <c r="Y38" s="120">
        <f t="shared" si="20"/>
        <v>-0.23809523809523814</v>
      </c>
      <c r="Z38" s="120">
        <f t="shared" si="20"/>
        <v>-0.29588014981273403</v>
      </c>
      <c r="AA38" s="120">
        <f t="shared" si="20"/>
        <v>-0.25231820400195215</v>
      </c>
      <c r="AB38" s="120">
        <f t="shared" si="20"/>
        <v>-0.26782273603082851</v>
      </c>
      <c r="AC38" s="120">
        <f t="shared" si="20"/>
        <v>-0.26012121212121209</v>
      </c>
      <c r="AD38" s="136">
        <f>+AD33/AD14-1</f>
        <v>0.50713822062700076</v>
      </c>
      <c r="AE38" s="136">
        <f>+AE33/AE14-1</f>
        <v>0.62899198630299868</v>
      </c>
      <c r="AF38" s="136">
        <f>+AF33/AF14-1</f>
        <v>-7.7464788732394374E-2</v>
      </c>
      <c r="AG38" s="136">
        <f>+AG33/AG14-1</f>
        <v>-0.17270583618851065</v>
      </c>
    </row>
    <row r="39" spans="1:33" ht="15.75" customHeight="1" x14ac:dyDescent="0.2">
      <c r="A39" s="54" t="s">
        <v>43</v>
      </c>
      <c r="B39" s="55"/>
      <c r="C39" s="55"/>
      <c r="D39" s="97" t="s">
        <v>28</v>
      </c>
      <c r="E39" s="56" t="s">
        <v>29</v>
      </c>
      <c r="F39" s="56" t="s">
        <v>30</v>
      </c>
      <c r="G39" s="56" t="s">
        <v>31</v>
      </c>
      <c r="H39" s="56" t="s">
        <v>32</v>
      </c>
      <c r="I39" s="56" t="s">
        <v>33</v>
      </c>
      <c r="J39" s="56" t="s">
        <v>36</v>
      </c>
      <c r="K39" s="56" t="s">
        <v>37</v>
      </c>
      <c r="L39" s="56" t="s">
        <v>38</v>
      </c>
      <c r="M39" s="57" t="s">
        <v>39</v>
      </c>
      <c r="N39" s="52" t="s">
        <v>470</v>
      </c>
      <c r="O39" s="50"/>
      <c r="P39" s="51"/>
      <c r="Q39" s="184" t="s">
        <v>471</v>
      </c>
      <c r="R39" s="185"/>
      <c r="S39" s="186"/>
      <c r="W39" s="208" t="s">
        <v>471</v>
      </c>
      <c r="X39" s="208"/>
      <c r="Y39" s="208"/>
      <c r="Z39" s="208"/>
      <c r="AA39" s="184" t="s">
        <v>471</v>
      </c>
      <c r="AB39" s="185"/>
      <c r="AC39" s="186"/>
      <c r="AD39" s="201" t="s">
        <v>484</v>
      </c>
      <c r="AE39" s="201"/>
      <c r="AF39" s="201"/>
      <c r="AG39" s="201"/>
    </row>
    <row r="40" spans="1:33" x14ac:dyDescent="0.2">
      <c r="A40" s="58" t="s">
        <v>478</v>
      </c>
      <c r="B40" s="59"/>
      <c r="C40" s="59"/>
      <c r="D40" s="96">
        <f>$Q26/$F15</f>
        <v>0.57766990291262132</v>
      </c>
      <c r="E40" s="96">
        <f>$Q27/$F16</f>
        <v>0.63428571428571423</v>
      </c>
      <c r="F40" s="96">
        <f>$Q28/$F17</f>
        <v>0.6467065868263473</v>
      </c>
      <c r="G40" s="96">
        <f>$Q29/$F18</f>
        <v>0.74251497005988021</v>
      </c>
      <c r="H40" s="96">
        <f>$Q30/$F19</f>
        <v>0.70440251572327039</v>
      </c>
      <c r="I40" s="96">
        <f>$Q31/$F20</f>
        <v>0.53846153846153844</v>
      </c>
      <c r="J40" s="96">
        <f>$Q32/$F21</f>
        <v>0.67567567567567566</v>
      </c>
      <c r="K40" s="96">
        <f>$Q33/$F22</f>
        <v>0.61728395061728392</v>
      </c>
      <c r="L40" s="96">
        <f>$Q34/$F23</f>
        <v>0.61111111111111116</v>
      </c>
      <c r="M40" s="96">
        <f>$Q35/$F24</f>
        <v>0.62121212121212122</v>
      </c>
      <c r="N40" s="98">
        <f>AVERAGE(D40:M40)</f>
        <v>0.63693240868855638</v>
      </c>
      <c r="O40" s="51"/>
      <c r="P40" s="51"/>
      <c r="Q40" s="51"/>
      <c r="T40" s="151" t="s">
        <v>486</v>
      </c>
    </row>
    <row r="41" spans="1:3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00"/>
      <c r="T41" s="130" t="s">
        <v>45</v>
      </c>
      <c r="V41" s="100"/>
      <c r="AA41" s="100"/>
      <c r="AB41" s="100"/>
      <c r="AC41" s="100"/>
    </row>
    <row r="42" spans="1:33" x14ac:dyDescent="0.2">
      <c r="A42" s="107" t="s">
        <v>475</v>
      </c>
      <c r="B42" s="107"/>
      <c r="C42" s="107"/>
      <c r="D42" s="107"/>
      <c r="E42" s="107"/>
      <c r="F42" s="107"/>
      <c r="G42" s="107"/>
      <c r="H42" s="107"/>
      <c r="I42" s="107"/>
      <c r="J42" s="106"/>
      <c r="K42" s="99"/>
      <c r="L42" s="99"/>
      <c r="M42" s="99"/>
      <c r="N42" s="99"/>
      <c r="O42" s="99"/>
      <c r="P42" s="99"/>
      <c r="Q42" s="104"/>
      <c r="R42" s="105"/>
      <c r="S42" s="117"/>
      <c r="T42" s="131" t="s">
        <v>468</v>
      </c>
      <c r="V42" s="117"/>
    </row>
    <row r="43" spans="1:33" x14ac:dyDescent="0.2">
      <c r="A43" s="108" t="s">
        <v>474</v>
      </c>
      <c r="B43" s="109"/>
      <c r="C43" s="109"/>
      <c r="D43" s="109"/>
      <c r="E43" s="109"/>
      <c r="F43" s="109"/>
      <c r="G43" s="109"/>
      <c r="H43" s="109"/>
      <c r="I43" s="109"/>
      <c r="T43" s="132" t="s">
        <v>472</v>
      </c>
    </row>
    <row r="44" spans="1:33" x14ac:dyDescent="0.2">
      <c r="A44" s="110" t="s">
        <v>42</v>
      </c>
      <c r="B44" s="110"/>
      <c r="C44" s="110"/>
      <c r="T44" s="132" t="s">
        <v>473</v>
      </c>
    </row>
  </sheetData>
  <mergeCells count="12">
    <mergeCell ref="AD1:AG3"/>
    <mergeCell ref="AD5:AG12"/>
    <mergeCell ref="AD39:AG39"/>
    <mergeCell ref="AA2:AC3"/>
    <mergeCell ref="W39:Z39"/>
    <mergeCell ref="AA39:AC39"/>
    <mergeCell ref="Q39:S39"/>
    <mergeCell ref="A4:B4"/>
    <mergeCell ref="A1:B1"/>
    <mergeCell ref="L5:R9"/>
    <mergeCell ref="T1:U1"/>
    <mergeCell ref="T4:U4"/>
  </mergeCells>
  <hyperlinks>
    <hyperlink ref="J1" r:id="rId1"/>
    <hyperlink ref="J2" r:id="rId2"/>
    <hyperlink ref="T43" r:id="rId3"/>
    <hyperlink ref="T44" r:id="rId4"/>
    <hyperlink ref="T42" r:id="rId5"/>
    <hyperlink ref="AD1" r:id="rId6" display="http://profiles.doe.mass.edu/help/data.aspx"/>
    <hyperlink ref="T41" r:id="rId7"/>
  </hyperlinks>
  <pageMargins left="0.45" right="0.2" top="0.25" bottom="0.5" header="0.3" footer="0.3"/>
  <pageSetup scale="80" orientation="landscape" r:id="rId8"/>
  <headerFooter>
    <oddFooter>&amp;LS. Pratt&amp;RJune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18"/>
  <sheetViews>
    <sheetView workbookViewId="0">
      <pane xSplit="2" ySplit="6" topLeftCell="C7" activePane="bottomRight" state="frozen"/>
      <selection activeCell="AD33" sqref="AD33"/>
      <selection pane="topRight" activeCell="AD33" sqref="AD33"/>
      <selection pane="bottomLeft" activeCell="AD33" sqref="AD33"/>
      <selection pane="bottomRight" activeCell="AD33" sqref="AD33"/>
    </sheetView>
  </sheetViews>
  <sheetFormatPr defaultRowHeight="12.75" x14ac:dyDescent="0.2"/>
  <cols>
    <col min="1" max="1" width="42.6640625" customWidth="1"/>
    <col min="2" max="2" width="9.6640625" bestFit="1" customWidth="1"/>
    <col min="3" max="3" width="12.33203125" bestFit="1" customWidth="1"/>
    <col min="4" max="11" width="11.33203125" customWidth="1"/>
  </cols>
  <sheetData>
    <row r="1" spans="1:12" ht="16.5" customHeight="1" x14ac:dyDescent="0.2">
      <c r="A1" s="169" t="s">
        <v>47</v>
      </c>
      <c r="B1" s="83"/>
    </row>
    <row r="2" spans="1:12" ht="17.25" customHeight="1" x14ac:dyDescent="0.2">
      <c r="A2" s="169" t="s">
        <v>48</v>
      </c>
      <c r="B2" s="83"/>
    </row>
    <row r="3" spans="1:12" x14ac:dyDescent="0.2">
      <c r="A3" s="175" t="s">
        <v>49</v>
      </c>
      <c r="B3" t="s">
        <v>495</v>
      </c>
      <c r="C3" s="1" t="s">
        <v>496</v>
      </c>
      <c r="D3" t="s">
        <v>497</v>
      </c>
    </row>
    <row r="4" spans="1:12" x14ac:dyDescent="0.2">
      <c r="A4" s="175" t="s">
        <v>50</v>
      </c>
      <c r="B4" t="s">
        <v>498</v>
      </c>
    </row>
    <row r="6" spans="1:12" ht="25.5" x14ac:dyDescent="0.2">
      <c r="A6" s="87" t="s">
        <v>51</v>
      </c>
      <c r="B6" s="176" t="s">
        <v>476</v>
      </c>
      <c r="C6" s="177" t="s">
        <v>52</v>
      </c>
      <c r="D6" s="177" t="s">
        <v>53</v>
      </c>
      <c r="E6" s="177" t="s">
        <v>54</v>
      </c>
      <c r="F6" s="177" t="s">
        <v>55</v>
      </c>
      <c r="G6" s="177" t="s">
        <v>56</v>
      </c>
      <c r="H6" s="177" t="s">
        <v>57</v>
      </c>
      <c r="I6" s="177" t="s">
        <v>58</v>
      </c>
      <c r="J6" s="177" t="s">
        <v>59</v>
      </c>
      <c r="K6" s="177" t="s">
        <v>60</v>
      </c>
    </row>
    <row r="7" spans="1:12" hidden="1" x14ac:dyDescent="0.2">
      <c r="A7" s="84" t="s">
        <v>61</v>
      </c>
      <c r="B7" s="84"/>
      <c r="C7" s="88">
        <v>4450000</v>
      </c>
      <c r="D7" s="172">
        <v>8</v>
      </c>
      <c r="E7" s="172">
        <v>41.8</v>
      </c>
      <c r="F7" s="172">
        <v>44.5</v>
      </c>
      <c r="G7" s="172">
        <v>34.700000000000003</v>
      </c>
      <c r="H7" s="172">
        <v>27.6</v>
      </c>
      <c r="I7" s="172">
        <v>19.600000000000001</v>
      </c>
      <c r="J7" s="172">
        <v>3.7</v>
      </c>
      <c r="K7" s="172">
        <v>179.8</v>
      </c>
    </row>
    <row r="8" spans="1:12" x14ac:dyDescent="0.2">
      <c r="A8" s="84" t="s">
        <v>62</v>
      </c>
      <c r="B8" s="84" t="s">
        <v>353</v>
      </c>
      <c r="C8" s="88">
        <v>10000</v>
      </c>
      <c r="D8" s="172">
        <v>9</v>
      </c>
      <c r="E8" s="172">
        <v>24.4</v>
      </c>
      <c r="F8" s="172">
        <v>44.5</v>
      </c>
      <c r="G8" s="172">
        <v>48</v>
      </c>
      <c r="H8" s="172">
        <v>72.3</v>
      </c>
      <c r="I8" s="172">
        <v>37</v>
      </c>
      <c r="J8" s="172">
        <v>6.5</v>
      </c>
      <c r="K8" s="172">
        <v>241.7</v>
      </c>
      <c r="L8" s="179"/>
    </row>
    <row r="9" spans="1:12" ht="25.5" hidden="1" x14ac:dyDescent="0.2">
      <c r="A9" s="84" t="s">
        <v>63</v>
      </c>
      <c r="B9" s="84"/>
      <c r="C9" s="88">
        <v>4120000</v>
      </c>
      <c r="D9" s="172">
        <v>19</v>
      </c>
      <c r="E9" s="172">
        <v>25.8</v>
      </c>
      <c r="F9" s="172">
        <v>14.8</v>
      </c>
      <c r="G9" s="172">
        <v>5.0999999999999996</v>
      </c>
      <c r="H9" s="172">
        <v>6.2</v>
      </c>
      <c r="I9" s="172">
        <v>6.5</v>
      </c>
      <c r="J9" s="172">
        <v>0</v>
      </c>
      <c r="K9" s="172">
        <v>77.400000000000006</v>
      </c>
    </row>
    <row r="10" spans="1:12" hidden="1" x14ac:dyDescent="0.2">
      <c r="A10" s="84" t="s">
        <v>64</v>
      </c>
      <c r="B10" s="84"/>
      <c r="C10" s="88">
        <v>6000000</v>
      </c>
      <c r="D10" s="172">
        <v>16.600000000000001</v>
      </c>
      <c r="E10" s="172">
        <v>81.8</v>
      </c>
      <c r="F10" s="172">
        <v>126.4</v>
      </c>
      <c r="G10" s="172">
        <v>194.3</v>
      </c>
      <c r="H10" s="172">
        <v>167.1</v>
      </c>
      <c r="I10" s="172">
        <v>143.80000000000001</v>
      </c>
      <c r="J10" s="172">
        <v>20.399999999999999</v>
      </c>
      <c r="K10" s="172">
        <v>750.3</v>
      </c>
    </row>
    <row r="11" spans="1:12" hidden="1" x14ac:dyDescent="0.2">
      <c r="A11" s="84" t="s">
        <v>65</v>
      </c>
      <c r="B11" s="84"/>
      <c r="C11" s="88">
        <v>30000</v>
      </c>
      <c r="D11" s="172">
        <v>3</v>
      </c>
      <c r="E11" s="172">
        <v>14.2</v>
      </c>
      <c r="F11" s="172">
        <v>19.3</v>
      </c>
      <c r="G11" s="172">
        <v>34.1</v>
      </c>
      <c r="H11" s="172">
        <v>27</v>
      </c>
      <c r="I11" s="172">
        <v>21.5</v>
      </c>
      <c r="J11" s="172">
        <v>2</v>
      </c>
      <c r="K11" s="172">
        <v>121</v>
      </c>
    </row>
    <row r="12" spans="1:12" hidden="1" x14ac:dyDescent="0.2">
      <c r="A12" s="84" t="s">
        <v>66</v>
      </c>
      <c r="B12" s="84"/>
      <c r="C12" s="88">
        <v>6030000</v>
      </c>
      <c r="D12" s="172">
        <v>13.2</v>
      </c>
      <c r="E12" s="172">
        <v>22.1</v>
      </c>
      <c r="F12" s="172">
        <v>35.299999999999997</v>
      </c>
      <c r="G12" s="172">
        <v>40.799999999999997</v>
      </c>
      <c r="H12" s="172">
        <v>49.1</v>
      </c>
      <c r="I12" s="172">
        <v>27.3</v>
      </c>
      <c r="J12" s="172">
        <v>10</v>
      </c>
      <c r="K12" s="172">
        <v>197.6</v>
      </c>
    </row>
    <row r="13" spans="1:12" ht="25.5" hidden="1" x14ac:dyDescent="0.2">
      <c r="A13" s="84" t="s">
        <v>67</v>
      </c>
      <c r="B13" s="84"/>
      <c r="C13" s="88">
        <v>4300000</v>
      </c>
      <c r="D13" s="172">
        <v>10</v>
      </c>
      <c r="E13" s="172">
        <v>25</v>
      </c>
      <c r="F13" s="172">
        <v>19.600000000000001</v>
      </c>
      <c r="G13" s="172">
        <v>19.600000000000001</v>
      </c>
      <c r="H13" s="172">
        <v>31.9</v>
      </c>
      <c r="I13" s="172">
        <v>12.2</v>
      </c>
      <c r="J13" s="172">
        <v>5.8</v>
      </c>
      <c r="K13" s="172">
        <v>124.1</v>
      </c>
    </row>
    <row r="14" spans="1:12" hidden="1" x14ac:dyDescent="0.2">
      <c r="A14" s="84" t="s">
        <v>68</v>
      </c>
      <c r="B14" s="84"/>
      <c r="C14" s="88">
        <v>50000</v>
      </c>
      <c r="D14" s="172">
        <v>28.2</v>
      </c>
      <c r="E14" s="172">
        <v>96.9</v>
      </c>
      <c r="F14" s="172">
        <v>132.19999999999999</v>
      </c>
      <c r="G14" s="172">
        <v>146.19999999999999</v>
      </c>
      <c r="H14" s="172">
        <v>118.7</v>
      </c>
      <c r="I14" s="172">
        <v>99.2</v>
      </c>
      <c r="J14" s="172">
        <v>14.4</v>
      </c>
      <c r="K14" s="172">
        <v>635.9</v>
      </c>
    </row>
    <row r="15" spans="1:12" hidden="1" x14ac:dyDescent="0.2">
      <c r="A15" s="84" t="s">
        <v>69</v>
      </c>
      <c r="B15" s="84"/>
      <c r="C15" s="88">
        <v>4090000</v>
      </c>
      <c r="D15" s="172">
        <v>5</v>
      </c>
      <c r="E15" s="172">
        <v>30</v>
      </c>
      <c r="F15" s="172">
        <v>7</v>
      </c>
      <c r="G15" s="172">
        <v>6</v>
      </c>
      <c r="H15" s="172">
        <v>4</v>
      </c>
      <c r="I15" s="172">
        <v>1</v>
      </c>
      <c r="J15" s="172">
        <v>0</v>
      </c>
      <c r="K15" s="172">
        <v>53</v>
      </c>
    </row>
    <row r="16" spans="1:12" hidden="1" x14ac:dyDescent="0.2">
      <c r="A16" s="84" t="s">
        <v>70</v>
      </c>
      <c r="B16" s="84"/>
      <c r="C16" s="88">
        <v>70000</v>
      </c>
      <c r="D16" s="172">
        <v>6.6</v>
      </c>
      <c r="E16" s="172">
        <v>30.6</v>
      </c>
      <c r="F16" s="172">
        <v>39.700000000000003</v>
      </c>
      <c r="G16" s="172">
        <v>56.8</v>
      </c>
      <c r="H16" s="172">
        <v>78.5</v>
      </c>
      <c r="I16" s="172">
        <v>63.4</v>
      </c>
      <c r="J16" s="172">
        <v>7.6</v>
      </c>
      <c r="K16" s="172">
        <v>283.10000000000002</v>
      </c>
    </row>
    <row r="17" spans="1:11" hidden="1" x14ac:dyDescent="0.2">
      <c r="A17" s="84" t="s">
        <v>71</v>
      </c>
      <c r="B17" s="84"/>
      <c r="C17" s="88">
        <v>80000</v>
      </c>
      <c r="D17" s="172">
        <v>13.4</v>
      </c>
      <c r="E17" s="172">
        <v>44.6</v>
      </c>
      <c r="F17" s="172">
        <v>42.5</v>
      </c>
      <c r="G17" s="172">
        <v>64.2</v>
      </c>
      <c r="H17" s="172">
        <v>56.8</v>
      </c>
      <c r="I17" s="172">
        <v>58.8</v>
      </c>
      <c r="J17" s="172">
        <v>9.4</v>
      </c>
      <c r="K17" s="172">
        <v>289.7</v>
      </c>
    </row>
    <row r="18" spans="1:11" hidden="1" x14ac:dyDescent="0.2">
      <c r="A18" s="84" t="s">
        <v>72</v>
      </c>
      <c r="B18" s="84"/>
      <c r="C18" s="88">
        <v>6050000</v>
      </c>
      <c r="D18" s="172">
        <v>6.5</v>
      </c>
      <c r="E18" s="172">
        <v>26.3</v>
      </c>
      <c r="F18" s="172">
        <v>54.6</v>
      </c>
      <c r="G18" s="172">
        <v>55.8</v>
      </c>
      <c r="H18" s="172">
        <v>49.9</v>
      </c>
      <c r="I18" s="172">
        <v>54.4</v>
      </c>
      <c r="J18" s="172">
        <v>14.8</v>
      </c>
      <c r="K18" s="172">
        <v>262.3</v>
      </c>
    </row>
    <row r="19" spans="1:11" hidden="1" x14ac:dyDescent="0.2">
      <c r="A19" s="84" t="s">
        <v>73</v>
      </c>
      <c r="B19" s="84"/>
      <c r="C19" s="88">
        <v>90000</v>
      </c>
      <c r="D19" s="172">
        <v>37.9</v>
      </c>
      <c r="E19" s="172">
        <v>103.9</v>
      </c>
      <c r="F19" s="172">
        <v>142</v>
      </c>
      <c r="G19" s="172">
        <v>192</v>
      </c>
      <c r="H19" s="172">
        <v>224.1</v>
      </c>
      <c r="I19" s="172">
        <v>153.69999999999999</v>
      </c>
      <c r="J19" s="172">
        <v>32.200000000000003</v>
      </c>
      <c r="K19" s="172">
        <v>885.8</v>
      </c>
    </row>
    <row r="20" spans="1:11" hidden="1" x14ac:dyDescent="0.2">
      <c r="A20" s="84" t="s">
        <v>74</v>
      </c>
      <c r="B20" s="84"/>
      <c r="C20" s="88">
        <v>35090000</v>
      </c>
      <c r="D20" s="172">
        <v>17</v>
      </c>
      <c r="E20" s="172">
        <v>12</v>
      </c>
      <c r="F20" s="172">
        <v>8</v>
      </c>
      <c r="G20" s="172">
        <v>3</v>
      </c>
      <c r="H20" s="172">
        <v>5</v>
      </c>
      <c r="I20" s="172">
        <v>1.4</v>
      </c>
      <c r="J20" s="172">
        <v>0</v>
      </c>
      <c r="K20" s="172">
        <v>46.4</v>
      </c>
    </row>
    <row r="21" spans="1:11" hidden="1" x14ac:dyDescent="0.2">
      <c r="A21" s="84" t="s">
        <v>75</v>
      </c>
      <c r="B21" s="84"/>
      <c r="C21" s="88">
        <v>100000</v>
      </c>
      <c r="D21" s="172">
        <v>60.8</v>
      </c>
      <c r="E21" s="172">
        <v>130.1</v>
      </c>
      <c r="F21" s="172">
        <v>141.5</v>
      </c>
      <c r="G21" s="172">
        <v>166.2</v>
      </c>
      <c r="H21" s="172">
        <v>126.5</v>
      </c>
      <c r="I21" s="172">
        <v>76.2</v>
      </c>
      <c r="J21" s="172">
        <v>34.9</v>
      </c>
      <c r="K21" s="172">
        <v>736.2</v>
      </c>
    </row>
    <row r="22" spans="1:11" hidden="1" x14ac:dyDescent="0.2">
      <c r="A22" s="84" t="s">
        <v>76</v>
      </c>
      <c r="B22" s="84"/>
      <c r="C22" s="88">
        <v>6100000</v>
      </c>
      <c r="D22" s="172">
        <v>13</v>
      </c>
      <c r="E22" s="172">
        <v>36.799999999999997</v>
      </c>
      <c r="F22" s="172">
        <v>53.3</v>
      </c>
      <c r="G22" s="172">
        <v>77.400000000000006</v>
      </c>
      <c r="H22" s="172">
        <v>59.2</v>
      </c>
      <c r="I22" s="172">
        <v>51.9</v>
      </c>
      <c r="J22" s="172">
        <v>5.3</v>
      </c>
      <c r="K22" s="172">
        <v>296.89999999999998</v>
      </c>
    </row>
    <row r="23" spans="1:11" hidden="1" x14ac:dyDescent="0.2">
      <c r="A23" s="84" t="s">
        <v>77</v>
      </c>
      <c r="B23" s="84"/>
      <c r="C23" s="88">
        <v>140000</v>
      </c>
      <c r="D23" s="172">
        <v>34</v>
      </c>
      <c r="E23" s="172">
        <v>44</v>
      </c>
      <c r="F23" s="172">
        <v>76.900000000000006</v>
      </c>
      <c r="G23" s="172">
        <v>78.7</v>
      </c>
      <c r="H23" s="172">
        <v>68.3</v>
      </c>
      <c r="I23" s="172">
        <v>53.8</v>
      </c>
      <c r="J23" s="172">
        <v>8.1</v>
      </c>
      <c r="K23" s="172">
        <v>363.7</v>
      </c>
    </row>
    <row r="24" spans="1:11" ht="25.5" hidden="1" x14ac:dyDescent="0.2">
      <c r="A24" s="84" t="s">
        <v>78</v>
      </c>
      <c r="B24" s="84"/>
      <c r="C24" s="88">
        <v>8010000</v>
      </c>
      <c r="D24" s="172">
        <v>3</v>
      </c>
      <c r="E24" s="172">
        <v>25</v>
      </c>
      <c r="F24" s="172">
        <v>43</v>
      </c>
      <c r="G24" s="172">
        <v>33</v>
      </c>
      <c r="H24" s="172">
        <v>32</v>
      </c>
      <c r="I24" s="172">
        <v>21</v>
      </c>
      <c r="J24" s="172">
        <v>4.5</v>
      </c>
      <c r="K24" s="172">
        <v>161.5</v>
      </c>
    </row>
    <row r="25" spans="1:11" hidden="1" x14ac:dyDescent="0.2">
      <c r="A25" s="84" t="s">
        <v>79</v>
      </c>
      <c r="B25" s="84"/>
      <c r="C25" s="88">
        <v>6150000</v>
      </c>
      <c r="D25" s="172">
        <v>5</v>
      </c>
      <c r="E25" s="172">
        <v>25</v>
      </c>
      <c r="F25" s="172">
        <v>26.5</v>
      </c>
      <c r="G25" s="172">
        <v>51.4</v>
      </c>
      <c r="H25" s="172">
        <v>50.2</v>
      </c>
      <c r="I25" s="172">
        <v>36</v>
      </c>
      <c r="J25" s="172">
        <v>8</v>
      </c>
      <c r="K25" s="172">
        <v>202.1</v>
      </c>
    </row>
    <row r="26" spans="1:11" hidden="1" x14ac:dyDescent="0.2">
      <c r="A26" s="84" t="s">
        <v>80</v>
      </c>
      <c r="B26" s="84"/>
      <c r="C26" s="88">
        <v>4910000</v>
      </c>
      <c r="D26" s="172">
        <v>30</v>
      </c>
      <c r="E26" s="172">
        <v>42.2</v>
      </c>
      <c r="F26" s="172">
        <v>29.2</v>
      </c>
      <c r="G26" s="172">
        <v>26.7</v>
      </c>
      <c r="H26" s="172">
        <v>13.8</v>
      </c>
      <c r="I26" s="172">
        <v>16.600000000000001</v>
      </c>
      <c r="J26" s="172">
        <v>9</v>
      </c>
      <c r="K26" s="172">
        <v>167.5</v>
      </c>
    </row>
    <row r="27" spans="1:11" hidden="1" x14ac:dyDescent="0.2">
      <c r="A27" s="84" t="s">
        <v>81</v>
      </c>
      <c r="B27" s="84"/>
      <c r="C27" s="88">
        <v>160000</v>
      </c>
      <c r="D27" s="172">
        <v>21.2</v>
      </c>
      <c r="E27" s="172">
        <v>67.8</v>
      </c>
      <c r="F27" s="172">
        <v>136.5</v>
      </c>
      <c r="G27" s="172">
        <v>145.5</v>
      </c>
      <c r="H27" s="172">
        <v>125.9</v>
      </c>
      <c r="I27" s="172">
        <v>130.1</v>
      </c>
      <c r="J27" s="172">
        <v>26</v>
      </c>
      <c r="K27" s="172">
        <v>653</v>
      </c>
    </row>
    <row r="28" spans="1:11" hidden="1" x14ac:dyDescent="0.2">
      <c r="A28" s="84" t="s">
        <v>82</v>
      </c>
      <c r="B28" s="84"/>
      <c r="C28" s="88">
        <v>170000</v>
      </c>
      <c r="D28" s="172">
        <v>16</v>
      </c>
      <c r="E28" s="172">
        <v>65</v>
      </c>
      <c r="F28" s="172">
        <v>56.8</v>
      </c>
      <c r="G28" s="172">
        <v>79.400000000000006</v>
      </c>
      <c r="H28" s="172">
        <v>77.099999999999994</v>
      </c>
      <c r="I28" s="172">
        <v>50.2</v>
      </c>
      <c r="J28" s="172">
        <v>2.4</v>
      </c>
      <c r="K28" s="172">
        <v>346.9</v>
      </c>
    </row>
    <row r="29" spans="1:11" hidden="1" x14ac:dyDescent="0.2">
      <c r="A29" s="84" t="s">
        <v>83</v>
      </c>
      <c r="B29" s="84"/>
      <c r="C29" s="88">
        <v>180000</v>
      </c>
      <c r="D29" s="172">
        <v>5</v>
      </c>
      <c r="E29" s="172">
        <v>21.2</v>
      </c>
      <c r="F29" s="172">
        <v>26.3</v>
      </c>
      <c r="G29" s="172">
        <v>23.6</v>
      </c>
      <c r="H29" s="172">
        <v>13.3</v>
      </c>
      <c r="I29" s="172">
        <v>14</v>
      </c>
      <c r="J29" s="172">
        <v>1</v>
      </c>
      <c r="K29" s="172">
        <v>104.4</v>
      </c>
    </row>
    <row r="30" spans="1:11" hidden="1" x14ac:dyDescent="0.2">
      <c r="A30" s="84" t="s">
        <v>84</v>
      </c>
      <c r="B30" s="84"/>
      <c r="C30" s="88">
        <v>6160000</v>
      </c>
      <c r="D30" s="172">
        <v>16</v>
      </c>
      <c r="E30" s="172">
        <v>39.799999999999997</v>
      </c>
      <c r="F30" s="172">
        <v>39.299999999999997</v>
      </c>
      <c r="G30" s="172">
        <v>42.9</v>
      </c>
      <c r="H30" s="172">
        <v>55.8</v>
      </c>
      <c r="I30" s="172">
        <v>43</v>
      </c>
      <c r="J30" s="172">
        <v>7</v>
      </c>
      <c r="K30" s="172">
        <v>243.8</v>
      </c>
    </row>
    <row r="31" spans="1:11" hidden="1" x14ac:dyDescent="0.2">
      <c r="A31" s="84" t="s">
        <v>85</v>
      </c>
      <c r="B31" s="84"/>
      <c r="C31" s="88">
        <v>200000</v>
      </c>
      <c r="D31" s="172">
        <v>19.5</v>
      </c>
      <c r="E31" s="172">
        <v>86.6</v>
      </c>
      <c r="F31" s="172">
        <v>105.8</v>
      </c>
      <c r="G31" s="172">
        <v>148.4</v>
      </c>
      <c r="H31" s="172">
        <v>186.1</v>
      </c>
      <c r="I31" s="172">
        <v>131.4</v>
      </c>
      <c r="J31" s="172">
        <v>37.9</v>
      </c>
      <c r="K31" s="172">
        <v>715.8</v>
      </c>
    </row>
    <row r="32" spans="1:11" ht="25.5" hidden="1" x14ac:dyDescent="0.2">
      <c r="A32" s="84" t="s">
        <v>86</v>
      </c>
      <c r="B32" s="84"/>
      <c r="C32" s="88">
        <v>4270000</v>
      </c>
      <c r="D32" s="172">
        <v>0</v>
      </c>
      <c r="E32" s="172">
        <v>3.6</v>
      </c>
      <c r="F32" s="172">
        <v>6.1</v>
      </c>
      <c r="G32" s="172">
        <v>13.5</v>
      </c>
      <c r="H32" s="172">
        <v>12.5</v>
      </c>
      <c r="I32" s="172">
        <v>4.2</v>
      </c>
      <c r="J32" s="172">
        <v>1</v>
      </c>
      <c r="K32" s="172">
        <v>40.9</v>
      </c>
    </row>
    <row r="33" spans="1:11" ht="25.5" hidden="1" x14ac:dyDescent="0.2">
      <c r="A33" s="84" t="s">
        <v>87</v>
      </c>
      <c r="B33" s="84"/>
      <c r="C33" s="88">
        <v>35020000</v>
      </c>
      <c r="D33" s="172">
        <v>10</v>
      </c>
      <c r="E33" s="172">
        <v>27.2</v>
      </c>
      <c r="F33" s="172">
        <v>15</v>
      </c>
      <c r="G33" s="172">
        <v>2</v>
      </c>
      <c r="H33" s="172">
        <v>3</v>
      </c>
      <c r="I33" s="172">
        <v>3</v>
      </c>
      <c r="J33" s="172">
        <v>0</v>
      </c>
      <c r="K33" s="172">
        <v>60.2</v>
      </c>
    </row>
    <row r="34" spans="1:11" hidden="1" x14ac:dyDescent="0.2">
      <c r="A34" s="84" t="s">
        <v>88</v>
      </c>
      <c r="B34" s="84"/>
      <c r="C34" s="88">
        <v>230000</v>
      </c>
      <c r="D34" s="172">
        <v>30.5</v>
      </c>
      <c r="E34" s="172">
        <v>69</v>
      </c>
      <c r="F34" s="172">
        <v>95.9</v>
      </c>
      <c r="G34" s="172">
        <v>91</v>
      </c>
      <c r="H34" s="172">
        <v>67.7</v>
      </c>
      <c r="I34" s="172">
        <v>40.6</v>
      </c>
      <c r="J34" s="172">
        <v>13.5</v>
      </c>
      <c r="K34" s="172">
        <v>408.1</v>
      </c>
    </row>
    <row r="35" spans="1:11" hidden="1" x14ac:dyDescent="0.2">
      <c r="A35" s="84" t="s">
        <v>89</v>
      </c>
      <c r="B35" s="84"/>
      <c r="C35" s="88">
        <v>240000</v>
      </c>
      <c r="D35" s="172">
        <v>6.2</v>
      </c>
      <c r="E35" s="172">
        <v>22.2</v>
      </c>
      <c r="F35" s="172">
        <v>59.3</v>
      </c>
      <c r="G35" s="172">
        <v>85.6</v>
      </c>
      <c r="H35" s="172">
        <v>57.7</v>
      </c>
      <c r="I35" s="172">
        <v>64.900000000000006</v>
      </c>
      <c r="J35" s="172">
        <v>13.2</v>
      </c>
      <c r="K35" s="172">
        <v>309.2</v>
      </c>
    </row>
    <row r="36" spans="1:11" hidden="1" x14ac:dyDescent="0.2">
      <c r="A36" s="84" t="s">
        <v>90</v>
      </c>
      <c r="B36" s="84"/>
      <c r="C36" s="88">
        <v>250000</v>
      </c>
      <c r="D36" s="172">
        <v>13.5</v>
      </c>
      <c r="E36" s="172">
        <v>44.4</v>
      </c>
      <c r="F36" s="172">
        <v>76.5</v>
      </c>
      <c r="G36" s="172">
        <v>60.8</v>
      </c>
      <c r="H36" s="172">
        <v>72.7</v>
      </c>
      <c r="I36" s="172">
        <v>57</v>
      </c>
      <c r="J36" s="172">
        <v>16.7</v>
      </c>
      <c r="K36" s="172">
        <v>341.4</v>
      </c>
    </row>
    <row r="37" spans="1:11" hidden="1" x14ac:dyDescent="0.2">
      <c r="A37" s="84" t="s">
        <v>91</v>
      </c>
      <c r="B37" s="84"/>
      <c r="C37" s="88">
        <v>260000</v>
      </c>
      <c r="D37" s="172">
        <v>20.100000000000001</v>
      </c>
      <c r="E37" s="172">
        <v>89.3</v>
      </c>
      <c r="F37" s="172">
        <v>134.9</v>
      </c>
      <c r="G37" s="172">
        <v>86.1</v>
      </c>
      <c r="H37" s="172">
        <v>74.599999999999994</v>
      </c>
      <c r="I37" s="172">
        <v>53.9</v>
      </c>
      <c r="J37" s="172">
        <v>21.5</v>
      </c>
      <c r="K37" s="172">
        <v>480.3</v>
      </c>
    </row>
    <row r="38" spans="1:11" hidden="1" x14ac:dyDescent="0.2">
      <c r="A38" s="84" t="s">
        <v>92</v>
      </c>
      <c r="B38" s="84"/>
      <c r="C38" s="88">
        <v>4200000</v>
      </c>
      <c r="D38" s="172">
        <v>3</v>
      </c>
      <c r="E38" s="172">
        <v>14.8</v>
      </c>
      <c r="F38" s="172">
        <v>17.399999999999999</v>
      </c>
      <c r="G38" s="172">
        <v>5.7</v>
      </c>
      <c r="H38" s="172">
        <v>4.5</v>
      </c>
      <c r="I38" s="172">
        <v>6.8</v>
      </c>
      <c r="J38" s="172">
        <v>4</v>
      </c>
      <c r="K38" s="172">
        <v>56.2</v>
      </c>
    </row>
    <row r="39" spans="1:11" ht="25.5" hidden="1" x14ac:dyDescent="0.2">
      <c r="A39" s="84" t="s">
        <v>93</v>
      </c>
      <c r="B39" s="84"/>
      <c r="C39" s="88">
        <v>4470000</v>
      </c>
      <c r="D39" s="172">
        <v>3.4</v>
      </c>
      <c r="E39" s="172">
        <v>8.6</v>
      </c>
      <c r="F39" s="172">
        <v>16</v>
      </c>
      <c r="G39" s="172">
        <v>19.100000000000001</v>
      </c>
      <c r="H39" s="172">
        <v>14.8</v>
      </c>
      <c r="I39" s="172">
        <v>4.9000000000000004</v>
      </c>
      <c r="J39" s="172">
        <v>0.9</v>
      </c>
      <c r="K39" s="172">
        <v>67.7</v>
      </c>
    </row>
    <row r="40" spans="1:11" hidden="1" x14ac:dyDescent="0.2">
      <c r="A40" s="84" t="s">
        <v>94</v>
      </c>
      <c r="B40" s="84"/>
      <c r="C40" s="88">
        <v>35110000</v>
      </c>
      <c r="D40" s="172">
        <v>9.1</v>
      </c>
      <c r="E40" s="172">
        <v>23.6</v>
      </c>
      <c r="F40" s="172">
        <v>6.6</v>
      </c>
      <c r="G40" s="172">
        <v>2.2000000000000002</v>
      </c>
      <c r="H40" s="172">
        <v>3</v>
      </c>
      <c r="I40" s="172">
        <v>4.0999999999999996</v>
      </c>
      <c r="J40" s="172">
        <v>0</v>
      </c>
      <c r="K40" s="172">
        <v>48.5</v>
      </c>
    </row>
    <row r="41" spans="1:11" hidden="1" x14ac:dyDescent="0.2">
      <c r="A41" s="84" t="s">
        <v>95</v>
      </c>
      <c r="B41" s="84"/>
      <c r="C41" s="88">
        <v>270000</v>
      </c>
      <c r="D41" s="172">
        <v>2</v>
      </c>
      <c r="E41" s="172">
        <v>5</v>
      </c>
      <c r="F41" s="172">
        <v>23</v>
      </c>
      <c r="G41" s="172">
        <v>30</v>
      </c>
      <c r="H41" s="172">
        <v>24.8</v>
      </c>
      <c r="I41" s="172">
        <v>22.8</v>
      </c>
      <c r="J41" s="172">
        <v>4</v>
      </c>
      <c r="K41" s="172">
        <v>111.6</v>
      </c>
    </row>
    <row r="42" spans="1:11" ht="25.5" hidden="1" x14ac:dyDescent="0.2">
      <c r="A42" s="84" t="s">
        <v>96</v>
      </c>
      <c r="B42" s="84"/>
      <c r="C42" s="88">
        <v>4140000</v>
      </c>
      <c r="D42" s="172">
        <v>1.6</v>
      </c>
      <c r="E42" s="172">
        <v>11.3</v>
      </c>
      <c r="F42" s="172">
        <v>20</v>
      </c>
      <c r="G42" s="172">
        <v>15.3</v>
      </c>
      <c r="H42" s="172">
        <v>10.6</v>
      </c>
      <c r="I42" s="172">
        <v>3.4</v>
      </c>
      <c r="J42" s="172">
        <v>1.2</v>
      </c>
      <c r="K42" s="172">
        <v>63.2</v>
      </c>
    </row>
    <row r="43" spans="1:11" hidden="1" x14ac:dyDescent="0.2">
      <c r="A43" s="84" t="s">
        <v>97</v>
      </c>
      <c r="B43" s="84"/>
      <c r="C43" s="88">
        <v>6180000</v>
      </c>
      <c r="D43" s="172">
        <v>9</v>
      </c>
      <c r="E43" s="172">
        <v>20</v>
      </c>
      <c r="F43" s="172">
        <v>26</v>
      </c>
      <c r="G43" s="172">
        <v>48.8</v>
      </c>
      <c r="H43" s="172">
        <v>58.3</v>
      </c>
      <c r="I43" s="172">
        <v>44.1</v>
      </c>
      <c r="J43" s="172">
        <v>9</v>
      </c>
      <c r="K43" s="172">
        <v>215.2</v>
      </c>
    </row>
    <row r="44" spans="1:11" hidden="1" x14ac:dyDescent="0.2">
      <c r="A44" s="84" t="s">
        <v>98</v>
      </c>
      <c r="B44" s="84"/>
      <c r="C44" s="88">
        <v>280000</v>
      </c>
      <c r="D44" s="172">
        <v>1</v>
      </c>
      <c r="E44" s="172">
        <v>3.2</v>
      </c>
      <c r="F44" s="172">
        <v>5</v>
      </c>
      <c r="G44" s="172">
        <v>10.4</v>
      </c>
      <c r="H44" s="172">
        <v>7.9</v>
      </c>
      <c r="I44" s="172">
        <v>7.9</v>
      </c>
      <c r="J44" s="172">
        <v>0</v>
      </c>
      <c r="K44" s="172">
        <v>35.299999999999997</v>
      </c>
    </row>
    <row r="45" spans="1:11" hidden="1" x14ac:dyDescent="0.2">
      <c r="A45" s="84" t="s">
        <v>99</v>
      </c>
      <c r="B45" s="84"/>
      <c r="C45" s="88">
        <v>6200000</v>
      </c>
      <c r="D45" s="172">
        <v>3</v>
      </c>
      <c r="E45" s="172">
        <v>8</v>
      </c>
      <c r="F45" s="172">
        <v>10</v>
      </c>
      <c r="G45" s="172">
        <v>17.100000000000001</v>
      </c>
      <c r="H45" s="172">
        <v>16.3</v>
      </c>
      <c r="I45" s="172">
        <v>20.3</v>
      </c>
      <c r="J45" s="172">
        <v>0.1</v>
      </c>
      <c r="K45" s="172">
        <v>74.900000000000006</v>
      </c>
    </row>
    <row r="46" spans="1:11" hidden="1" x14ac:dyDescent="0.2">
      <c r="A46" s="84" t="s">
        <v>100</v>
      </c>
      <c r="B46" s="84"/>
      <c r="C46" s="88">
        <v>300000</v>
      </c>
      <c r="D46" s="172">
        <v>29</v>
      </c>
      <c r="E46" s="172">
        <v>94</v>
      </c>
      <c r="F46" s="172">
        <v>115.2</v>
      </c>
      <c r="G46" s="172">
        <v>125</v>
      </c>
      <c r="H46" s="172">
        <v>122.6</v>
      </c>
      <c r="I46" s="172">
        <v>89.8</v>
      </c>
      <c r="J46" s="172">
        <v>24.4</v>
      </c>
      <c r="K46" s="172">
        <v>600</v>
      </c>
    </row>
    <row r="47" spans="1:11" hidden="1" x14ac:dyDescent="0.2">
      <c r="A47" s="84" t="s">
        <v>101</v>
      </c>
      <c r="B47" s="84"/>
      <c r="C47" s="88">
        <v>310000</v>
      </c>
      <c r="D47" s="172">
        <v>29.2</v>
      </c>
      <c r="E47" s="172">
        <v>89.6</v>
      </c>
      <c r="F47" s="172">
        <v>153</v>
      </c>
      <c r="G47" s="172">
        <v>155.19999999999999</v>
      </c>
      <c r="H47" s="172">
        <v>165.2</v>
      </c>
      <c r="I47" s="172">
        <v>91.4</v>
      </c>
      <c r="J47" s="172">
        <v>17.5</v>
      </c>
      <c r="K47" s="172">
        <v>701.1</v>
      </c>
    </row>
    <row r="48" spans="1:11" ht="25.5" hidden="1" x14ac:dyDescent="0.2">
      <c r="A48" s="84" t="s">
        <v>102</v>
      </c>
      <c r="B48" s="84"/>
      <c r="C48" s="88">
        <v>8050000</v>
      </c>
      <c r="D48" s="172">
        <v>9</v>
      </c>
      <c r="E48" s="172">
        <v>28</v>
      </c>
      <c r="F48" s="172">
        <v>21.7</v>
      </c>
      <c r="G48" s="172">
        <v>26.6</v>
      </c>
      <c r="H48" s="172">
        <v>51.5</v>
      </c>
      <c r="I48" s="172">
        <v>24</v>
      </c>
      <c r="J48" s="172">
        <v>6</v>
      </c>
      <c r="K48" s="172">
        <v>166.8</v>
      </c>
    </row>
    <row r="49" spans="1:12" hidden="1" x14ac:dyDescent="0.2">
      <c r="A49" s="84" t="s">
        <v>103</v>
      </c>
      <c r="B49" s="84"/>
      <c r="C49" s="88">
        <v>6220000</v>
      </c>
      <c r="D49" s="172">
        <v>5.9</v>
      </c>
      <c r="E49" s="172">
        <v>28</v>
      </c>
      <c r="F49" s="172">
        <v>38.6</v>
      </c>
      <c r="G49" s="172">
        <v>56.9</v>
      </c>
      <c r="H49" s="172">
        <v>59.1</v>
      </c>
      <c r="I49" s="172">
        <v>36.9</v>
      </c>
      <c r="J49" s="172">
        <v>3</v>
      </c>
      <c r="K49" s="172">
        <v>228.5</v>
      </c>
    </row>
    <row r="50" spans="1:12" hidden="1" x14ac:dyDescent="0.2">
      <c r="A50" s="84" t="s">
        <v>104</v>
      </c>
      <c r="B50" s="84"/>
      <c r="C50" s="88">
        <v>8060000</v>
      </c>
      <c r="D50" s="172">
        <v>3</v>
      </c>
      <c r="E50" s="172">
        <v>20</v>
      </c>
      <c r="F50" s="172">
        <v>25</v>
      </c>
      <c r="G50" s="172">
        <v>21</v>
      </c>
      <c r="H50" s="172">
        <v>29</v>
      </c>
      <c r="I50" s="172">
        <v>23</v>
      </c>
      <c r="J50" s="172">
        <v>4</v>
      </c>
      <c r="K50" s="172">
        <v>125</v>
      </c>
    </row>
    <row r="51" spans="1:12" hidden="1" x14ac:dyDescent="0.2">
      <c r="A51" s="84" t="s">
        <v>105</v>
      </c>
      <c r="B51" s="84"/>
      <c r="C51" s="88">
        <v>350000</v>
      </c>
      <c r="D51" s="172">
        <v>364.6</v>
      </c>
      <c r="E51" s="172">
        <v>1510.3</v>
      </c>
      <c r="F51" s="172">
        <v>1763.2</v>
      </c>
      <c r="G51" s="172">
        <v>1468</v>
      </c>
      <c r="H51" s="172">
        <v>1241.2</v>
      </c>
      <c r="I51" s="172">
        <v>950.8</v>
      </c>
      <c r="J51" s="172">
        <v>198.1</v>
      </c>
      <c r="K51" s="172">
        <v>7496.3</v>
      </c>
    </row>
    <row r="52" spans="1:12" hidden="1" x14ac:dyDescent="0.2">
      <c r="A52" s="84" t="s">
        <v>106</v>
      </c>
      <c r="B52" s="84"/>
      <c r="C52" s="88">
        <v>4490000</v>
      </c>
      <c r="D52" s="172">
        <v>16</v>
      </c>
      <c r="E52" s="172">
        <v>42.4</v>
      </c>
      <c r="F52" s="172">
        <v>26</v>
      </c>
      <c r="G52" s="172">
        <v>11.6</v>
      </c>
      <c r="H52" s="172">
        <v>5</v>
      </c>
      <c r="I52" s="172">
        <v>1</v>
      </c>
      <c r="J52" s="172">
        <v>0.6</v>
      </c>
      <c r="K52" s="172">
        <v>102.5</v>
      </c>
    </row>
    <row r="53" spans="1:12" ht="25.5" hidden="1" x14ac:dyDescent="0.2">
      <c r="A53" s="84" t="s">
        <v>107</v>
      </c>
      <c r="B53" s="84"/>
      <c r="C53" s="88">
        <v>4240000</v>
      </c>
      <c r="D53" s="172">
        <v>5</v>
      </c>
      <c r="E53" s="172">
        <v>8.1</v>
      </c>
      <c r="F53" s="172">
        <v>8</v>
      </c>
      <c r="G53" s="172">
        <v>12</v>
      </c>
      <c r="H53" s="172">
        <v>5</v>
      </c>
      <c r="I53" s="172">
        <v>4</v>
      </c>
      <c r="J53" s="172">
        <v>1</v>
      </c>
      <c r="K53" s="172">
        <v>43.1</v>
      </c>
    </row>
    <row r="54" spans="1:12" ht="25.5" hidden="1" x14ac:dyDescent="0.2">
      <c r="A54" s="84" t="s">
        <v>108</v>
      </c>
      <c r="B54" s="84"/>
      <c r="C54" s="88">
        <v>4110000</v>
      </c>
      <c r="D54" s="172">
        <v>3.4</v>
      </c>
      <c r="E54" s="172">
        <v>16.7</v>
      </c>
      <c r="F54" s="172">
        <v>22.2</v>
      </c>
      <c r="G54" s="172">
        <v>10.3</v>
      </c>
      <c r="H54" s="172">
        <v>3</v>
      </c>
      <c r="I54" s="172">
        <v>2</v>
      </c>
      <c r="J54" s="172">
        <v>1</v>
      </c>
      <c r="K54" s="172">
        <v>58.6</v>
      </c>
    </row>
    <row r="55" spans="1:12" hidden="1" x14ac:dyDescent="0.2">
      <c r="A55" s="84" t="s">
        <v>109</v>
      </c>
      <c r="B55" s="84"/>
      <c r="C55" s="88">
        <v>4160000</v>
      </c>
      <c r="D55" s="172">
        <v>16.899999999999999</v>
      </c>
      <c r="E55" s="172">
        <v>34.9</v>
      </c>
      <c r="F55" s="172">
        <v>16.600000000000001</v>
      </c>
      <c r="G55" s="172">
        <v>7.8</v>
      </c>
      <c r="H55" s="172">
        <v>0</v>
      </c>
      <c r="I55" s="172">
        <v>0</v>
      </c>
      <c r="J55" s="172">
        <v>0</v>
      </c>
      <c r="K55" s="172">
        <v>76.2</v>
      </c>
    </row>
    <row r="56" spans="1:12" hidden="1" x14ac:dyDescent="0.2">
      <c r="A56" s="84" t="s">
        <v>110</v>
      </c>
      <c r="B56" s="84"/>
      <c r="C56" s="88">
        <v>4810000</v>
      </c>
      <c r="D56" s="172">
        <v>13</v>
      </c>
      <c r="E56" s="172">
        <v>50</v>
      </c>
      <c r="F56" s="172">
        <v>32.4</v>
      </c>
      <c r="G56" s="172">
        <v>23.9</v>
      </c>
      <c r="H56" s="172">
        <v>27.5</v>
      </c>
      <c r="I56" s="172">
        <v>10</v>
      </c>
      <c r="J56" s="172">
        <v>2.8</v>
      </c>
      <c r="K56" s="172">
        <v>159.6</v>
      </c>
    </row>
    <row r="57" spans="1:12" hidden="1" x14ac:dyDescent="0.2">
      <c r="A57" s="84" t="s">
        <v>111</v>
      </c>
      <c r="B57" s="84"/>
      <c r="C57" s="88">
        <v>360000</v>
      </c>
      <c r="D57" s="172">
        <v>6</v>
      </c>
      <c r="E57" s="172">
        <v>28.1</v>
      </c>
      <c r="F57" s="172">
        <v>41.4</v>
      </c>
      <c r="G57" s="172">
        <v>58.2</v>
      </c>
      <c r="H57" s="172">
        <v>54.4</v>
      </c>
      <c r="I57" s="172">
        <v>45.9</v>
      </c>
      <c r="J57" s="172">
        <v>12.8</v>
      </c>
      <c r="K57" s="172">
        <v>246.8</v>
      </c>
    </row>
    <row r="58" spans="1:12" hidden="1" x14ac:dyDescent="0.2">
      <c r="A58" s="84" t="s">
        <v>112</v>
      </c>
      <c r="B58" s="84"/>
      <c r="C58" s="88">
        <v>380000</v>
      </c>
      <c r="D58" s="172">
        <v>5.3</v>
      </c>
      <c r="E58" s="172">
        <v>10</v>
      </c>
      <c r="F58" s="172">
        <v>17</v>
      </c>
      <c r="G58" s="172">
        <v>27.5</v>
      </c>
      <c r="H58" s="172">
        <v>31.8</v>
      </c>
      <c r="I58" s="172">
        <v>33.4</v>
      </c>
      <c r="J58" s="172">
        <v>4</v>
      </c>
      <c r="K58" s="172">
        <v>128.9</v>
      </c>
    </row>
    <row r="59" spans="1:12" hidden="1" x14ac:dyDescent="0.2">
      <c r="A59" s="84" t="s">
        <v>113</v>
      </c>
      <c r="B59" s="84"/>
      <c r="C59" s="88">
        <v>390000</v>
      </c>
      <c r="D59" s="172">
        <v>0</v>
      </c>
      <c r="E59" s="172">
        <v>3.7</v>
      </c>
      <c r="F59" s="172">
        <v>5.8</v>
      </c>
      <c r="G59" s="172">
        <v>4.8</v>
      </c>
      <c r="H59" s="172">
        <v>13.8</v>
      </c>
      <c r="I59" s="172">
        <v>6.9</v>
      </c>
      <c r="J59" s="172">
        <v>0.5</v>
      </c>
      <c r="K59" s="172">
        <v>35.5</v>
      </c>
    </row>
    <row r="60" spans="1:12" hidden="1" x14ac:dyDescent="0.2">
      <c r="A60" s="84" t="s">
        <v>114</v>
      </c>
      <c r="B60" s="84"/>
      <c r="C60" s="88">
        <v>400000</v>
      </c>
      <c r="D60" s="172">
        <v>40.200000000000003</v>
      </c>
      <c r="E60" s="172">
        <v>139.1</v>
      </c>
      <c r="F60" s="172">
        <v>158</v>
      </c>
      <c r="G60" s="172">
        <v>149</v>
      </c>
      <c r="H60" s="172">
        <v>128.1</v>
      </c>
      <c r="I60" s="172">
        <v>104.7</v>
      </c>
      <c r="J60" s="172">
        <v>23</v>
      </c>
      <c r="K60" s="172">
        <v>742.2</v>
      </c>
    </row>
    <row r="61" spans="1:12" hidden="1" x14ac:dyDescent="0.2">
      <c r="A61" s="84" t="s">
        <v>115</v>
      </c>
      <c r="B61" s="84"/>
      <c r="C61" s="88">
        <v>410000</v>
      </c>
      <c r="D61" s="172">
        <v>1</v>
      </c>
      <c r="E61" s="172">
        <v>2.5</v>
      </c>
      <c r="F61" s="172">
        <v>9.1999999999999993</v>
      </c>
      <c r="G61" s="172">
        <v>11.2</v>
      </c>
      <c r="H61" s="172">
        <v>29.3</v>
      </c>
      <c r="I61" s="172">
        <v>31.8</v>
      </c>
      <c r="J61" s="172">
        <v>7</v>
      </c>
      <c r="K61" s="172">
        <v>91.9</v>
      </c>
    </row>
    <row r="62" spans="1:12" hidden="1" x14ac:dyDescent="0.2">
      <c r="A62" s="84" t="s">
        <v>116</v>
      </c>
      <c r="B62" s="84"/>
      <c r="C62" s="88">
        <v>4170000</v>
      </c>
      <c r="D62" s="172">
        <v>24.3</v>
      </c>
      <c r="E62" s="172">
        <v>29.8</v>
      </c>
      <c r="F62" s="172">
        <v>10.199999999999999</v>
      </c>
      <c r="G62" s="172">
        <v>5.0999999999999996</v>
      </c>
      <c r="H62" s="172">
        <v>5.6</v>
      </c>
      <c r="I62" s="172">
        <v>0</v>
      </c>
      <c r="J62" s="172">
        <v>0</v>
      </c>
      <c r="K62" s="172">
        <v>74.900000000000006</v>
      </c>
    </row>
    <row r="63" spans="1:12" x14ac:dyDescent="0.2">
      <c r="A63" s="84" t="s">
        <v>117</v>
      </c>
      <c r="B63" s="84" t="s">
        <v>353</v>
      </c>
      <c r="C63" s="88">
        <v>6250000</v>
      </c>
      <c r="D63" s="172">
        <v>20</v>
      </c>
      <c r="E63" s="172">
        <v>91</v>
      </c>
      <c r="F63" s="172">
        <v>91</v>
      </c>
      <c r="G63" s="172">
        <v>110.4</v>
      </c>
      <c r="H63" s="172">
        <v>118.9</v>
      </c>
      <c r="I63" s="172">
        <v>82.4</v>
      </c>
      <c r="J63" s="172">
        <v>16</v>
      </c>
      <c r="K63" s="172">
        <v>529.70000000000005</v>
      </c>
      <c r="L63" s="179"/>
    </row>
    <row r="64" spans="1:12" hidden="1" x14ac:dyDescent="0.2">
      <c r="A64" s="84" t="s">
        <v>118</v>
      </c>
      <c r="B64" s="84"/>
      <c r="C64" s="88">
        <v>430000</v>
      </c>
      <c r="D64" s="172">
        <v>2</v>
      </c>
      <c r="E64" s="172">
        <v>1</v>
      </c>
      <c r="F64" s="172">
        <v>9.5</v>
      </c>
      <c r="G64" s="172">
        <v>11.4</v>
      </c>
      <c r="H64" s="172">
        <v>9</v>
      </c>
      <c r="I64" s="172">
        <v>12.7</v>
      </c>
      <c r="J64" s="172">
        <v>1</v>
      </c>
      <c r="K64" s="172">
        <v>46.5</v>
      </c>
    </row>
    <row r="65" spans="1:12" hidden="1" x14ac:dyDescent="0.2">
      <c r="A65" s="84" t="s">
        <v>119</v>
      </c>
      <c r="B65" s="84"/>
      <c r="C65" s="88">
        <v>9100000</v>
      </c>
      <c r="D65" s="172">
        <v>1</v>
      </c>
      <c r="E65" s="172">
        <v>10</v>
      </c>
      <c r="F65" s="172">
        <v>13</v>
      </c>
      <c r="G65" s="172">
        <v>7</v>
      </c>
      <c r="H65" s="172">
        <v>11</v>
      </c>
      <c r="I65" s="172">
        <v>7</v>
      </c>
      <c r="J65" s="172">
        <v>2</v>
      </c>
      <c r="K65" s="172">
        <v>51</v>
      </c>
    </row>
    <row r="66" spans="1:12" ht="25.5" hidden="1" x14ac:dyDescent="0.2">
      <c r="A66" s="84" t="s">
        <v>120</v>
      </c>
      <c r="B66" s="84"/>
      <c r="C66" s="88">
        <v>8100000</v>
      </c>
      <c r="D66" s="172">
        <v>1</v>
      </c>
      <c r="E66" s="172">
        <v>11</v>
      </c>
      <c r="F66" s="172">
        <v>30.2</v>
      </c>
      <c r="G66" s="172">
        <v>35.700000000000003</v>
      </c>
      <c r="H66" s="172">
        <v>48</v>
      </c>
      <c r="I66" s="172">
        <v>16</v>
      </c>
      <c r="J66" s="172">
        <v>6.7</v>
      </c>
      <c r="K66" s="172">
        <v>148.5</v>
      </c>
    </row>
    <row r="67" spans="1:12" x14ac:dyDescent="0.2">
      <c r="A67" s="84" t="s">
        <v>121</v>
      </c>
      <c r="B67" s="84" t="s">
        <v>353</v>
      </c>
      <c r="C67" s="88">
        <v>440000</v>
      </c>
      <c r="D67" s="172">
        <v>63</v>
      </c>
      <c r="E67" s="172">
        <v>232.1</v>
      </c>
      <c r="F67" s="172">
        <v>354.8</v>
      </c>
      <c r="G67" s="172">
        <v>418.8</v>
      </c>
      <c r="H67" s="172">
        <v>399.8</v>
      </c>
      <c r="I67" s="172">
        <v>314.89999999999998</v>
      </c>
      <c r="J67" s="172">
        <v>64</v>
      </c>
      <c r="K67" s="172">
        <v>1847.4</v>
      </c>
      <c r="L67" s="179"/>
    </row>
    <row r="68" spans="1:12" hidden="1" x14ac:dyDescent="0.2">
      <c r="A68" s="84" t="s">
        <v>122</v>
      </c>
      <c r="B68" s="84"/>
      <c r="C68" s="88">
        <v>4280000</v>
      </c>
      <c r="D68" s="172">
        <v>47.7</v>
      </c>
      <c r="E68" s="172">
        <v>119.4</v>
      </c>
      <c r="F68" s="172">
        <v>45.9</v>
      </c>
      <c r="G68" s="172">
        <v>10.9</v>
      </c>
      <c r="H68" s="172">
        <v>3</v>
      </c>
      <c r="I68" s="172">
        <v>2</v>
      </c>
      <c r="J68" s="172">
        <v>0</v>
      </c>
      <c r="K68" s="172">
        <v>228.9</v>
      </c>
    </row>
    <row r="69" spans="1:12" hidden="1" x14ac:dyDescent="0.2">
      <c r="A69" s="84" t="s">
        <v>123</v>
      </c>
      <c r="B69" s="84"/>
      <c r="C69" s="88">
        <v>450000</v>
      </c>
      <c r="D69" s="172">
        <v>0</v>
      </c>
      <c r="E69" s="172">
        <v>3.6</v>
      </c>
      <c r="F69" s="172">
        <v>6</v>
      </c>
      <c r="G69" s="172">
        <v>8.8000000000000007</v>
      </c>
      <c r="H69" s="172">
        <v>15</v>
      </c>
      <c r="I69" s="172">
        <v>10.3</v>
      </c>
      <c r="J69" s="172">
        <v>0</v>
      </c>
      <c r="K69" s="172">
        <v>43.6</v>
      </c>
    </row>
    <row r="70" spans="1:12" hidden="1" x14ac:dyDescent="0.2">
      <c r="A70" s="84" t="s">
        <v>124</v>
      </c>
      <c r="B70" s="84"/>
      <c r="C70" s="88">
        <v>460000</v>
      </c>
      <c r="D70" s="172">
        <v>89.8</v>
      </c>
      <c r="E70" s="172">
        <v>280.89999999999998</v>
      </c>
      <c r="F70" s="172">
        <v>280.89999999999998</v>
      </c>
      <c r="G70" s="172">
        <v>256.39999999999998</v>
      </c>
      <c r="H70" s="172">
        <v>182.3</v>
      </c>
      <c r="I70" s="172">
        <v>127.4</v>
      </c>
      <c r="J70" s="172">
        <v>24.4</v>
      </c>
      <c r="K70" s="172">
        <v>1242</v>
      </c>
    </row>
    <row r="71" spans="1:12" hidden="1" x14ac:dyDescent="0.2">
      <c r="A71" s="84" t="s">
        <v>125</v>
      </c>
      <c r="B71" s="84"/>
      <c r="C71" s="88">
        <v>480000</v>
      </c>
      <c r="D71" s="172">
        <v>35</v>
      </c>
      <c r="E71" s="172">
        <v>99.7</v>
      </c>
      <c r="F71" s="172">
        <v>140.5</v>
      </c>
      <c r="G71" s="172">
        <v>104.5</v>
      </c>
      <c r="H71" s="172">
        <v>97.3</v>
      </c>
      <c r="I71" s="172">
        <v>68.400000000000006</v>
      </c>
      <c r="J71" s="172">
        <v>22.3</v>
      </c>
      <c r="K71" s="172">
        <v>567.70000000000005</v>
      </c>
    </row>
    <row r="72" spans="1:12" hidden="1" x14ac:dyDescent="0.2">
      <c r="A72" s="84" t="s">
        <v>126</v>
      </c>
      <c r="B72" s="84"/>
      <c r="C72" s="88">
        <v>490000</v>
      </c>
      <c r="D72" s="172">
        <v>61.8</v>
      </c>
      <c r="E72" s="172">
        <v>264.3</v>
      </c>
      <c r="F72" s="172">
        <v>330.9</v>
      </c>
      <c r="G72" s="172">
        <v>255.8</v>
      </c>
      <c r="H72" s="172">
        <v>194.7</v>
      </c>
      <c r="I72" s="172">
        <v>171.5</v>
      </c>
      <c r="J72" s="172">
        <v>41.5</v>
      </c>
      <c r="K72" s="172">
        <v>1320.5</v>
      </c>
    </row>
    <row r="73" spans="1:12" hidden="1" x14ac:dyDescent="0.2">
      <c r="A73" s="84" t="s">
        <v>127</v>
      </c>
      <c r="B73" s="84"/>
      <c r="C73" s="88">
        <v>500000</v>
      </c>
      <c r="D73" s="172">
        <v>23</v>
      </c>
      <c r="E73" s="172">
        <v>71.8</v>
      </c>
      <c r="F73" s="172">
        <v>97.4</v>
      </c>
      <c r="G73" s="172">
        <v>102.5</v>
      </c>
      <c r="H73" s="172">
        <v>80.8</v>
      </c>
      <c r="I73" s="172">
        <v>58.9</v>
      </c>
      <c r="J73" s="172">
        <v>9.3000000000000007</v>
      </c>
      <c r="K73" s="172">
        <v>443.7</v>
      </c>
    </row>
    <row r="74" spans="1:12" hidden="1" x14ac:dyDescent="0.2">
      <c r="A74" s="84" t="s">
        <v>128</v>
      </c>
      <c r="B74" s="84"/>
      <c r="C74" s="88">
        <v>4320000</v>
      </c>
      <c r="D74" s="172">
        <v>1</v>
      </c>
      <c r="E74" s="172">
        <v>3</v>
      </c>
      <c r="F74" s="172">
        <v>6.8</v>
      </c>
      <c r="G74" s="172">
        <v>6.6</v>
      </c>
      <c r="H74" s="172">
        <v>6.7</v>
      </c>
      <c r="I74" s="172">
        <v>9.6</v>
      </c>
      <c r="J74" s="172">
        <v>2.6</v>
      </c>
      <c r="K74" s="172">
        <v>36.299999999999997</v>
      </c>
    </row>
    <row r="75" spans="1:12" hidden="1" x14ac:dyDescent="0.2">
      <c r="A75" s="84" t="s">
        <v>129</v>
      </c>
      <c r="B75" s="84"/>
      <c r="C75" s="88">
        <v>8150000</v>
      </c>
      <c r="D75" s="172">
        <v>2.8</v>
      </c>
      <c r="E75" s="172">
        <v>10</v>
      </c>
      <c r="F75" s="172">
        <v>18.5</v>
      </c>
      <c r="G75" s="172">
        <v>23.2</v>
      </c>
      <c r="H75" s="172">
        <v>24.5</v>
      </c>
      <c r="I75" s="172">
        <v>28.6</v>
      </c>
      <c r="J75" s="172">
        <v>3.7</v>
      </c>
      <c r="K75" s="172">
        <v>111.3</v>
      </c>
    </row>
    <row r="76" spans="1:12" hidden="1" x14ac:dyDescent="0.2">
      <c r="A76" s="84" t="s">
        <v>130</v>
      </c>
      <c r="B76" s="84"/>
      <c r="C76" s="88">
        <v>510000</v>
      </c>
      <c r="D76" s="172">
        <v>4</v>
      </c>
      <c r="E76" s="172">
        <v>14</v>
      </c>
      <c r="F76" s="172">
        <v>19.2</v>
      </c>
      <c r="G76" s="172">
        <v>21.9</v>
      </c>
      <c r="H76" s="172">
        <v>18.600000000000001</v>
      </c>
      <c r="I76" s="172">
        <v>24</v>
      </c>
      <c r="J76" s="172">
        <v>2</v>
      </c>
      <c r="K76" s="172">
        <v>103.7</v>
      </c>
    </row>
    <row r="77" spans="1:12" x14ac:dyDescent="0.2">
      <c r="A77" s="85" t="s">
        <v>131</v>
      </c>
      <c r="B77" s="85" t="s">
        <v>353</v>
      </c>
      <c r="C77" s="89">
        <v>520000</v>
      </c>
      <c r="D77" s="173">
        <v>10</v>
      </c>
      <c r="E77" s="173">
        <v>39.4</v>
      </c>
      <c r="F77" s="173">
        <v>33</v>
      </c>
      <c r="G77" s="173">
        <v>49.5</v>
      </c>
      <c r="H77" s="173">
        <v>46.2</v>
      </c>
      <c r="I77" s="173">
        <v>33.5</v>
      </c>
      <c r="J77" s="173">
        <v>3</v>
      </c>
      <c r="K77" s="173">
        <v>214.6</v>
      </c>
      <c r="L77" s="179"/>
    </row>
    <row r="78" spans="1:12" hidden="1" x14ac:dyDescent="0.2">
      <c r="A78" s="84" t="s">
        <v>132</v>
      </c>
      <c r="B78" s="84"/>
      <c r="C78" s="88">
        <v>6350000</v>
      </c>
      <c r="D78" s="172">
        <v>1</v>
      </c>
      <c r="E78" s="172">
        <v>22.5</v>
      </c>
      <c r="F78" s="172">
        <v>40.5</v>
      </c>
      <c r="G78" s="172">
        <v>50</v>
      </c>
      <c r="H78" s="172">
        <v>63.7</v>
      </c>
      <c r="I78" s="172">
        <v>48.5</v>
      </c>
      <c r="J78" s="172">
        <v>7.4</v>
      </c>
      <c r="K78" s="172">
        <v>233.6</v>
      </c>
    </row>
    <row r="79" spans="1:12" hidden="1" x14ac:dyDescent="0.2">
      <c r="A79" s="84" t="s">
        <v>133</v>
      </c>
      <c r="B79" s="84"/>
      <c r="C79" s="88">
        <v>560000</v>
      </c>
      <c r="D79" s="172">
        <v>33.4</v>
      </c>
      <c r="E79" s="172">
        <v>96.3</v>
      </c>
      <c r="F79" s="172">
        <v>143.9</v>
      </c>
      <c r="G79" s="172">
        <v>161.30000000000001</v>
      </c>
      <c r="H79" s="172">
        <v>178.8</v>
      </c>
      <c r="I79" s="172">
        <v>110.5</v>
      </c>
      <c r="J79" s="172">
        <v>27</v>
      </c>
      <c r="K79" s="172">
        <v>751.2</v>
      </c>
    </row>
    <row r="80" spans="1:12" hidden="1" x14ac:dyDescent="0.2">
      <c r="A80" s="84" t="s">
        <v>134</v>
      </c>
      <c r="B80" s="84"/>
      <c r="C80" s="88">
        <v>570000</v>
      </c>
      <c r="D80" s="172">
        <v>96.4</v>
      </c>
      <c r="E80" s="172">
        <v>207.2</v>
      </c>
      <c r="F80" s="172">
        <v>133</v>
      </c>
      <c r="G80" s="172">
        <v>107.8</v>
      </c>
      <c r="H80" s="172">
        <v>100.6</v>
      </c>
      <c r="I80" s="172">
        <v>76.900000000000006</v>
      </c>
      <c r="J80" s="172">
        <v>21.3</v>
      </c>
      <c r="K80" s="172">
        <v>743.1</v>
      </c>
    </row>
    <row r="81" spans="1:11" hidden="1" x14ac:dyDescent="0.2">
      <c r="A81" s="84" t="s">
        <v>135</v>
      </c>
      <c r="B81" s="84"/>
      <c r="C81" s="88">
        <v>6320000</v>
      </c>
      <c r="D81" s="172">
        <v>1.8</v>
      </c>
      <c r="E81" s="172">
        <v>2</v>
      </c>
      <c r="F81" s="172">
        <v>2.1</v>
      </c>
      <c r="G81" s="172">
        <v>12.2</v>
      </c>
      <c r="H81" s="172">
        <v>6.7</v>
      </c>
      <c r="I81" s="172">
        <v>5.7</v>
      </c>
      <c r="J81" s="172">
        <v>0.2</v>
      </c>
      <c r="K81" s="172">
        <v>30.6</v>
      </c>
    </row>
    <row r="82" spans="1:11" hidden="1" x14ac:dyDescent="0.2">
      <c r="A82" s="84" t="s">
        <v>136</v>
      </c>
      <c r="B82" s="84"/>
      <c r="C82" s="88">
        <v>610000</v>
      </c>
      <c r="D82" s="172">
        <v>40.6</v>
      </c>
      <c r="E82" s="172">
        <v>155</v>
      </c>
      <c r="F82" s="172">
        <v>277.60000000000002</v>
      </c>
      <c r="G82" s="172">
        <v>253.9</v>
      </c>
      <c r="H82" s="172">
        <v>239.5</v>
      </c>
      <c r="I82" s="172">
        <v>171</v>
      </c>
      <c r="J82" s="172">
        <v>38</v>
      </c>
      <c r="K82" s="172">
        <v>1175.5999999999999</v>
      </c>
    </row>
    <row r="83" spans="1:11" hidden="1" x14ac:dyDescent="0.2">
      <c r="A83" s="84" t="s">
        <v>137</v>
      </c>
      <c r="B83" s="84"/>
      <c r="C83" s="88">
        <v>4180000</v>
      </c>
      <c r="D83" s="172">
        <v>3</v>
      </c>
      <c r="E83" s="172">
        <v>23.3</v>
      </c>
      <c r="F83" s="172">
        <v>21.5</v>
      </c>
      <c r="G83" s="172">
        <v>13.5</v>
      </c>
      <c r="H83" s="172">
        <v>6.3</v>
      </c>
      <c r="I83" s="172">
        <v>4</v>
      </c>
      <c r="J83" s="172">
        <v>0</v>
      </c>
      <c r="K83" s="172">
        <v>71.5</v>
      </c>
    </row>
    <row r="84" spans="1:11" ht="25.5" hidden="1" x14ac:dyDescent="0.2">
      <c r="A84" s="84" t="s">
        <v>138</v>
      </c>
      <c r="B84" s="84"/>
      <c r="C84" s="88">
        <v>4370000</v>
      </c>
      <c r="D84" s="172">
        <v>20.399999999999999</v>
      </c>
      <c r="E84" s="172">
        <v>19.899999999999999</v>
      </c>
      <c r="F84" s="172">
        <v>11.1</v>
      </c>
      <c r="G84" s="172">
        <v>1.3</v>
      </c>
      <c r="H84" s="172">
        <v>2.4</v>
      </c>
      <c r="I84" s="172">
        <v>1.4</v>
      </c>
      <c r="J84" s="172">
        <v>0</v>
      </c>
      <c r="K84" s="172">
        <v>56.4</v>
      </c>
    </row>
    <row r="85" spans="1:11" ht="25.5" hidden="1" x14ac:dyDescent="0.2">
      <c r="A85" s="84" t="s">
        <v>139</v>
      </c>
      <c r="B85" s="84"/>
      <c r="C85" s="88">
        <v>35040000</v>
      </c>
      <c r="D85" s="172">
        <v>12.6</v>
      </c>
      <c r="E85" s="172">
        <v>25.3</v>
      </c>
      <c r="F85" s="172">
        <v>11.1</v>
      </c>
      <c r="G85" s="172">
        <v>4.3</v>
      </c>
      <c r="H85" s="172">
        <v>0.4</v>
      </c>
      <c r="I85" s="172">
        <v>0.4</v>
      </c>
      <c r="J85" s="172">
        <v>0</v>
      </c>
      <c r="K85" s="172">
        <v>54</v>
      </c>
    </row>
    <row r="86" spans="1:11" ht="25.5" hidden="1" x14ac:dyDescent="0.2">
      <c r="A86" s="84" t="s">
        <v>140</v>
      </c>
      <c r="B86" s="84"/>
      <c r="C86" s="88">
        <v>35070000</v>
      </c>
      <c r="D86" s="172">
        <v>11.2</v>
      </c>
      <c r="E86" s="172">
        <v>12</v>
      </c>
      <c r="F86" s="172">
        <v>7</v>
      </c>
      <c r="G86" s="172">
        <v>0.5</v>
      </c>
      <c r="H86" s="172">
        <v>3.2</v>
      </c>
      <c r="I86" s="172">
        <v>1.2</v>
      </c>
      <c r="J86" s="172">
        <v>0</v>
      </c>
      <c r="K86" s="172">
        <v>35.1</v>
      </c>
    </row>
    <row r="87" spans="1:11" hidden="1" x14ac:dyDescent="0.2">
      <c r="A87" s="84" t="s">
        <v>141</v>
      </c>
      <c r="B87" s="84"/>
      <c r="C87" s="88">
        <v>630000</v>
      </c>
      <c r="D87" s="172">
        <v>2</v>
      </c>
      <c r="E87" s="172">
        <v>3</v>
      </c>
      <c r="F87" s="172">
        <v>3.6</v>
      </c>
      <c r="G87" s="172">
        <v>7.3</v>
      </c>
      <c r="H87" s="172">
        <v>9.5</v>
      </c>
      <c r="I87" s="172">
        <v>6.1</v>
      </c>
      <c r="J87" s="172">
        <v>1.3</v>
      </c>
      <c r="K87" s="172">
        <v>32.799999999999997</v>
      </c>
    </row>
    <row r="88" spans="1:11" hidden="1" x14ac:dyDescent="0.2">
      <c r="A88" s="84" t="s">
        <v>142</v>
      </c>
      <c r="B88" s="84"/>
      <c r="C88" s="88">
        <v>640000</v>
      </c>
      <c r="D88" s="172">
        <v>13</v>
      </c>
      <c r="E88" s="172">
        <v>44</v>
      </c>
      <c r="F88" s="172">
        <v>41.5</v>
      </c>
      <c r="G88" s="172">
        <v>55.5</v>
      </c>
      <c r="H88" s="172">
        <v>57.8</v>
      </c>
      <c r="I88" s="172">
        <v>39.9</v>
      </c>
      <c r="J88" s="172">
        <v>8.6</v>
      </c>
      <c r="K88" s="172">
        <v>260.3</v>
      </c>
    </row>
    <row r="89" spans="1:11" hidden="1" x14ac:dyDescent="0.2">
      <c r="A89" s="84" t="s">
        <v>143</v>
      </c>
      <c r="B89" s="84"/>
      <c r="C89" s="88">
        <v>4380000</v>
      </c>
      <c r="D89" s="172">
        <v>18.600000000000001</v>
      </c>
      <c r="E89" s="172">
        <v>27</v>
      </c>
      <c r="F89" s="172">
        <v>12.2</v>
      </c>
      <c r="G89" s="172">
        <v>12.1</v>
      </c>
      <c r="H89" s="172">
        <v>2</v>
      </c>
      <c r="I89" s="172">
        <v>0.6</v>
      </c>
      <c r="J89" s="172">
        <v>0</v>
      </c>
      <c r="K89" s="172">
        <v>72.5</v>
      </c>
    </row>
    <row r="90" spans="1:11" hidden="1" x14ac:dyDescent="0.2">
      <c r="A90" s="84" t="s">
        <v>144</v>
      </c>
      <c r="B90" s="84"/>
      <c r="C90" s="88">
        <v>650000</v>
      </c>
      <c r="D90" s="172">
        <v>7</v>
      </c>
      <c r="E90" s="172">
        <v>31.8</v>
      </c>
      <c r="F90" s="172">
        <v>31.7</v>
      </c>
      <c r="G90" s="172">
        <v>42.4</v>
      </c>
      <c r="H90" s="172">
        <v>57.7</v>
      </c>
      <c r="I90" s="172">
        <v>31.6</v>
      </c>
      <c r="J90" s="172">
        <v>8</v>
      </c>
      <c r="K90" s="172">
        <v>210.2</v>
      </c>
    </row>
    <row r="91" spans="1:11" hidden="1" x14ac:dyDescent="0.2">
      <c r="A91" s="84" t="s">
        <v>145</v>
      </c>
      <c r="B91" s="84"/>
      <c r="C91" s="88">
        <v>35030000</v>
      </c>
      <c r="D91" s="172">
        <v>7</v>
      </c>
      <c r="E91" s="172">
        <v>15</v>
      </c>
      <c r="F91" s="172">
        <v>13</v>
      </c>
      <c r="G91" s="172">
        <v>14</v>
      </c>
      <c r="H91" s="172">
        <v>11</v>
      </c>
      <c r="I91" s="172">
        <v>5</v>
      </c>
      <c r="J91" s="172">
        <v>1</v>
      </c>
      <c r="K91" s="172">
        <v>66</v>
      </c>
    </row>
    <row r="92" spans="1:11" ht="25.5" hidden="1" x14ac:dyDescent="0.2">
      <c r="A92" s="84" t="s">
        <v>146</v>
      </c>
      <c r="B92" s="84"/>
      <c r="C92" s="88">
        <v>4360000</v>
      </c>
      <c r="D92" s="172">
        <v>11</v>
      </c>
      <c r="E92" s="172">
        <v>27</v>
      </c>
      <c r="F92" s="172">
        <v>23.8</v>
      </c>
      <c r="G92" s="172">
        <v>4.5</v>
      </c>
      <c r="H92" s="172">
        <v>1</v>
      </c>
      <c r="I92" s="172">
        <v>1.8</v>
      </c>
      <c r="J92" s="172">
        <v>0.7</v>
      </c>
      <c r="K92" s="172">
        <v>69.7</v>
      </c>
    </row>
    <row r="93" spans="1:11" ht="25.5" hidden="1" x14ac:dyDescent="0.2">
      <c r="A93" s="84" t="s">
        <v>147</v>
      </c>
      <c r="B93" s="84"/>
      <c r="C93" s="88">
        <v>4260000</v>
      </c>
      <c r="D93" s="172">
        <v>8</v>
      </c>
      <c r="E93" s="172">
        <v>21.7</v>
      </c>
      <c r="F93" s="172">
        <v>13.4</v>
      </c>
      <c r="G93" s="172">
        <v>6.5</v>
      </c>
      <c r="H93" s="172">
        <v>0.9</v>
      </c>
      <c r="I93" s="172">
        <v>1.2</v>
      </c>
      <c r="J93" s="172">
        <v>1.1000000000000001</v>
      </c>
      <c r="K93" s="172">
        <v>52.9</v>
      </c>
    </row>
    <row r="94" spans="1:11" ht="25.5" hidden="1" x14ac:dyDescent="0.2">
      <c r="A94" s="84" t="s">
        <v>148</v>
      </c>
      <c r="B94" s="84"/>
      <c r="C94" s="88">
        <v>4400000</v>
      </c>
      <c r="D94" s="172">
        <v>10</v>
      </c>
      <c r="E94" s="172">
        <v>23.3</v>
      </c>
      <c r="F94" s="172">
        <v>13.2</v>
      </c>
      <c r="G94" s="172">
        <v>9</v>
      </c>
      <c r="H94" s="172">
        <v>1.9</v>
      </c>
      <c r="I94" s="172">
        <v>5.6</v>
      </c>
      <c r="J94" s="172">
        <v>2.9</v>
      </c>
      <c r="K94" s="172">
        <v>66</v>
      </c>
    </row>
    <row r="95" spans="1:11" ht="25.5" hidden="1" x14ac:dyDescent="0.2">
      <c r="A95" s="84" t="s">
        <v>149</v>
      </c>
      <c r="B95" s="84"/>
      <c r="C95" s="88">
        <v>4310000</v>
      </c>
      <c r="D95" s="172">
        <v>14</v>
      </c>
      <c r="E95" s="172">
        <v>18.899999999999999</v>
      </c>
      <c r="F95" s="172">
        <v>7.7</v>
      </c>
      <c r="G95" s="172">
        <v>6.4</v>
      </c>
      <c r="H95" s="172">
        <v>1.4</v>
      </c>
      <c r="I95" s="172">
        <v>1.7</v>
      </c>
      <c r="J95" s="172">
        <v>0.8</v>
      </c>
      <c r="K95" s="172">
        <v>50.9</v>
      </c>
    </row>
    <row r="96" spans="1:11" hidden="1" x14ac:dyDescent="0.2">
      <c r="A96" s="84" t="s">
        <v>150</v>
      </c>
      <c r="B96" s="84"/>
      <c r="C96" s="88">
        <v>670000</v>
      </c>
      <c r="D96" s="172">
        <v>14</v>
      </c>
      <c r="E96" s="172">
        <v>44.2</v>
      </c>
      <c r="F96" s="172">
        <v>64</v>
      </c>
      <c r="G96" s="172">
        <v>70.7</v>
      </c>
      <c r="H96" s="172">
        <v>78.3</v>
      </c>
      <c r="I96" s="172">
        <v>62.8</v>
      </c>
      <c r="J96" s="172">
        <v>16.7</v>
      </c>
      <c r="K96" s="172">
        <v>350.7</v>
      </c>
    </row>
    <row r="97" spans="1:12" hidden="1" x14ac:dyDescent="0.2">
      <c r="A97" s="84" t="s">
        <v>151</v>
      </c>
      <c r="B97" s="84"/>
      <c r="C97" s="88">
        <v>6400000</v>
      </c>
      <c r="D97" s="172">
        <v>7</v>
      </c>
      <c r="E97" s="172">
        <v>19.899999999999999</v>
      </c>
      <c r="F97" s="172">
        <v>37.5</v>
      </c>
      <c r="G97" s="172">
        <v>44.8</v>
      </c>
      <c r="H97" s="172">
        <v>41</v>
      </c>
      <c r="I97" s="172">
        <v>30.3</v>
      </c>
      <c r="J97" s="172">
        <v>10.1</v>
      </c>
      <c r="K97" s="172">
        <v>190.7</v>
      </c>
    </row>
    <row r="98" spans="1:12" hidden="1" x14ac:dyDescent="0.2">
      <c r="A98" s="84" t="s">
        <v>152</v>
      </c>
      <c r="B98" s="84"/>
      <c r="C98" s="88">
        <v>4390000</v>
      </c>
      <c r="D98" s="172">
        <v>8.5</v>
      </c>
      <c r="E98" s="172">
        <v>39.5</v>
      </c>
      <c r="F98" s="172">
        <v>13.6</v>
      </c>
      <c r="G98" s="172">
        <v>8</v>
      </c>
      <c r="H98" s="172">
        <v>3</v>
      </c>
      <c r="I98" s="172">
        <v>2</v>
      </c>
      <c r="J98" s="172">
        <v>1</v>
      </c>
      <c r="K98" s="172">
        <v>75.599999999999994</v>
      </c>
    </row>
    <row r="99" spans="1:12" hidden="1" x14ac:dyDescent="0.2">
      <c r="A99" s="84" t="s">
        <v>153</v>
      </c>
      <c r="B99" s="84"/>
      <c r="C99" s="88">
        <v>680000</v>
      </c>
      <c r="D99" s="172">
        <v>1</v>
      </c>
      <c r="E99" s="172">
        <v>3.3</v>
      </c>
      <c r="F99" s="172">
        <v>3.6</v>
      </c>
      <c r="G99" s="172">
        <v>8.4</v>
      </c>
      <c r="H99" s="172">
        <v>11.3</v>
      </c>
      <c r="I99" s="172">
        <v>8.3000000000000007</v>
      </c>
      <c r="J99" s="172">
        <v>4.3</v>
      </c>
      <c r="K99" s="172">
        <v>40.1</v>
      </c>
    </row>
    <row r="100" spans="1:12" hidden="1" x14ac:dyDescent="0.2">
      <c r="A100" s="84" t="s">
        <v>154</v>
      </c>
      <c r="B100" s="84"/>
      <c r="C100" s="88">
        <v>710000</v>
      </c>
      <c r="D100" s="172">
        <v>31.6</v>
      </c>
      <c r="E100" s="172">
        <v>87.7</v>
      </c>
      <c r="F100" s="172">
        <v>87.4</v>
      </c>
      <c r="G100" s="172">
        <v>82.2</v>
      </c>
      <c r="H100" s="172">
        <v>104.2</v>
      </c>
      <c r="I100" s="172">
        <v>75.2</v>
      </c>
      <c r="J100" s="172">
        <v>8.8000000000000007</v>
      </c>
      <c r="K100" s="172">
        <v>476.9</v>
      </c>
    </row>
    <row r="101" spans="1:12" hidden="1" x14ac:dyDescent="0.2">
      <c r="A101" s="84" t="s">
        <v>155</v>
      </c>
      <c r="B101" s="84"/>
      <c r="C101" s="88">
        <v>720000</v>
      </c>
      <c r="D101" s="172">
        <v>9</v>
      </c>
      <c r="E101" s="172">
        <v>52.8</v>
      </c>
      <c r="F101" s="172">
        <v>91</v>
      </c>
      <c r="G101" s="172">
        <v>106.1</v>
      </c>
      <c r="H101" s="172">
        <v>132.1</v>
      </c>
      <c r="I101" s="172">
        <v>51.3</v>
      </c>
      <c r="J101" s="172">
        <v>11.5</v>
      </c>
      <c r="K101" s="172">
        <v>453.7</v>
      </c>
    </row>
    <row r="102" spans="1:12" hidden="1" x14ac:dyDescent="0.2">
      <c r="A102" s="84" t="s">
        <v>156</v>
      </c>
      <c r="B102" s="84"/>
      <c r="C102" s="88">
        <v>730000</v>
      </c>
      <c r="D102" s="172">
        <v>25</v>
      </c>
      <c r="E102" s="172">
        <v>87.6</v>
      </c>
      <c r="F102" s="172">
        <v>110.6</v>
      </c>
      <c r="G102" s="172">
        <v>73.900000000000006</v>
      </c>
      <c r="H102" s="172">
        <v>81.599999999999994</v>
      </c>
      <c r="I102" s="172">
        <v>57.5</v>
      </c>
      <c r="J102" s="172">
        <v>15.5</v>
      </c>
      <c r="K102" s="172">
        <v>451.7</v>
      </c>
    </row>
    <row r="103" spans="1:12" hidden="1" x14ac:dyDescent="0.2">
      <c r="A103" s="84" t="s">
        <v>157</v>
      </c>
      <c r="B103" s="84"/>
      <c r="C103" s="88">
        <v>740000</v>
      </c>
      <c r="D103" s="172">
        <v>6</v>
      </c>
      <c r="E103" s="172">
        <v>14.8</v>
      </c>
      <c r="F103" s="172">
        <v>14.7</v>
      </c>
      <c r="G103" s="172">
        <v>13.3</v>
      </c>
      <c r="H103" s="172">
        <v>14.8</v>
      </c>
      <c r="I103" s="172">
        <v>17.5</v>
      </c>
      <c r="J103" s="172">
        <v>3.3</v>
      </c>
      <c r="K103" s="172">
        <v>84.3</v>
      </c>
    </row>
    <row r="104" spans="1:12" hidden="1" x14ac:dyDescent="0.2">
      <c r="A104" s="84" t="s">
        <v>158</v>
      </c>
      <c r="B104" s="84"/>
      <c r="C104" s="88">
        <v>6450000</v>
      </c>
      <c r="D104" s="172">
        <v>14.2</v>
      </c>
      <c r="E104" s="172">
        <v>54.2</v>
      </c>
      <c r="F104" s="172">
        <v>82.8</v>
      </c>
      <c r="G104" s="172">
        <v>96.9</v>
      </c>
      <c r="H104" s="172">
        <v>130.1</v>
      </c>
      <c r="I104" s="172">
        <v>108.9</v>
      </c>
      <c r="J104" s="172">
        <v>29.7</v>
      </c>
      <c r="K104" s="172">
        <v>516.70000000000005</v>
      </c>
    </row>
    <row r="105" spans="1:12" hidden="1" x14ac:dyDescent="0.2">
      <c r="A105" s="84" t="s">
        <v>159</v>
      </c>
      <c r="B105" s="84"/>
      <c r="C105" s="88">
        <v>6500000</v>
      </c>
      <c r="D105" s="172">
        <v>12.3</v>
      </c>
      <c r="E105" s="172">
        <v>41</v>
      </c>
      <c r="F105" s="172">
        <v>73.400000000000006</v>
      </c>
      <c r="G105" s="172">
        <v>87.1</v>
      </c>
      <c r="H105" s="172">
        <v>91</v>
      </c>
      <c r="I105" s="172">
        <v>64.900000000000006</v>
      </c>
      <c r="J105" s="172">
        <v>10.6</v>
      </c>
      <c r="K105" s="172">
        <v>380.3</v>
      </c>
    </row>
    <row r="106" spans="1:12" hidden="1" x14ac:dyDescent="0.2">
      <c r="A106" s="84" t="s">
        <v>160</v>
      </c>
      <c r="B106" s="84"/>
      <c r="C106" s="88">
        <v>770000</v>
      </c>
      <c r="D106" s="172">
        <v>17.8</v>
      </c>
      <c r="E106" s="172">
        <v>19.7</v>
      </c>
      <c r="F106" s="172">
        <v>42.5</v>
      </c>
      <c r="G106" s="172">
        <v>51.4</v>
      </c>
      <c r="H106" s="172">
        <v>35.6</v>
      </c>
      <c r="I106" s="172">
        <v>28.5</v>
      </c>
      <c r="J106" s="172">
        <v>3</v>
      </c>
      <c r="K106" s="172">
        <v>198.4</v>
      </c>
    </row>
    <row r="107" spans="1:12" hidden="1" x14ac:dyDescent="0.2">
      <c r="A107" s="84" t="s">
        <v>161</v>
      </c>
      <c r="B107" s="84"/>
      <c r="C107" s="88">
        <v>780000</v>
      </c>
      <c r="D107" s="172">
        <v>10</v>
      </c>
      <c r="E107" s="172">
        <v>17.2</v>
      </c>
      <c r="F107" s="172">
        <v>9.6999999999999993</v>
      </c>
      <c r="G107" s="172">
        <v>12.9</v>
      </c>
      <c r="H107" s="172">
        <v>22.8</v>
      </c>
      <c r="I107" s="172">
        <v>12</v>
      </c>
      <c r="J107" s="172">
        <v>2.5</v>
      </c>
      <c r="K107" s="172">
        <v>87.2</v>
      </c>
    </row>
    <row r="108" spans="1:12" hidden="1" x14ac:dyDescent="0.2">
      <c r="A108" s="84" t="s">
        <v>162</v>
      </c>
      <c r="B108" s="84"/>
      <c r="C108" s="88">
        <v>6550000</v>
      </c>
      <c r="D108" s="172">
        <v>8</v>
      </c>
      <c r="E108" s="172">
        <v>25.3</v>
      </c>
      <c r="F108" s="172">
        <v>35.299999999999997</v>
      </c>
      <c r="G108" s="172">
        <v>36.1</v>
      </c>
      <c r="H108" s="172">
        <v>32.6</v>
      </c>
      <c r="I108" s="172">
        <v>31.1</v>
      </c>
      <c r="J108" s="172">
        <v>5.6</v>
      </c>
      <c r="K108" s="172">
        <v>174</v>
      </c>
    </row>
    <row r="109" spans="1:12" hidden="1" x14ac:dyDescent="0.2">
      <c r="A109" s="84" t="s">
        <v>163</v>
      </c>
      <c r="B109" s="84"/>
      <c r="C109" s="88">
        <v>790000</v>
      </c>
      <c r="D109" s="172">
        <v>17.3</v>
      </c>
      <c r="E109" s="172">
        <v>50.5</v>
      </c>
      <c r="F109" s="172">
        <v>66.5</v>
      </c>
      <c r="G109" s="172">
        <v>85.4</v>
      </c>
      <c r="H109" s="172">
        <v>79.7</v>
      </c>
      <c r="I109" s="172">
        <v>79.099999999999994</v>
      </c>
      <c r="J109" s="172">
        <v>7</v>
      </c>
      <c r="K109" s="172">
        <v>385.4</v>
      </c>
    </row>
    <row r="110" spans="1:12" ht="25.5" hidden="1" x14ac:dyDescent="0.2">
      <c r="A110" s="84" t="s">
        <v>164</v>
      </c>
      <c r="B110" s="84"/>
      <c r="C110" s="88">
        <v>4070000</v>
      </c>
      <c r="D110" s="172">
        <v>0</v>
      </c>
      <c r="E110" s="172">
        <v>8.1999999999999993</v>
      </c>
      <c r="F110" s="172">
        <v>9</v>
      </c>
      <c r="G110" s="172">
        <v>5.2</v>
      </c>
      <c r="H110" s="172">
        <v>5</v>
      </c>
      <c r="I110" s="172">
        <v>3</v>
      </c>
      <c r="J110" s="172">
        <v>0</v>
      </c>
      <c r="K110" s="172">
        <v>30.4</v>
      </c>
    </row>
    <row r="111" spans="1:12" hidden="1" x14ac:dyDescent="0.2">
      <c r="A111" s="84" t="s">
        <v>165</v>
      </c>
      <c r="B111" s="84"/>
      <c r="C111" s="88">
        <v>6580000</v>
      </c>
      <c r="D111" s="172">
        <v>15</v>
      </c>
      <c r="E111" s="172">
        <v>43</v>
      </c>
      <c r="F111" s="172">
        <v>76.8</v>
      </c>
      <c r="G111" s="172">
        <v>114.6</v>
      </c>
      <c r="H111" s="172">
        <v>114.5</v>
      </c>
      <c r="I111" s="172">
        <v>62.8</v>
      </c>
      <c r="J111" s="172">
        <v>7.5</v>
      </c>
      <c r="K111" s="172">
        <v>434.2</v>
      </c>
    </row>
    <row r="112" spans="1:12" x14ac:dyDescent="0.2">
      <c r="A112" s="84" t="s">
        <v>166</v>
      </c>
      <c r="B112" s="84" t="s">
        <v>353</v>
      </c>
      <c r="C112" s="88">
        <v>820000</v>
      </c>
      <c r="D112" s="172">
        <v>10.199999999999999</v>
      </c>
      <c r="E112" s="172">
        <v>63</v>
      </c>
      <c r="F112" s="172">
        <v>62.6</v>
      </c>
      <c r="G112" s="172">
        <v>84.9</v>
      </c>
      <c r="H112" s="172">
        <v>83.4</v>
      </c>
      <c r="I112" s="172">
        <v>64.099999999999994</v>
      </c>
      <c r="J112" s="172">
        <v>11.1</v>
      </c>
      <c r="K112" s="172">
        <v>379.3</v>
      </c>
      <c r="L112" s="179"/>
    </row>
    <row r="113" spans="1:12" x14ac:dyDescent="0.2">
      <c r="A113" s="84" t="s">
        <v>167</v>
      </c>
      <c r="B113" s="84" t="s">
        <v>353</v>
      </c>
      <c r="C113" s="88">
        <v>830000</v>
      </c>
      <c r="D113" s="172">
        <v>27</v>
      </c>
      <c r="E113" s="172">
        <v>58</v>
      </c>
      <c r="F113" s="172">
        <v>58</v>
      </c>
      <c r="G113" s="172">
        <v>53.5</v>
      </c>
      <c r="H113" s="172">
        <v>48</v>
      </c>
      <c r="I113" s="172">
        <v>32.4</v>
      </c>
      <c r="J113" s="172">
        <v>2</v>
      </c>
      <c r="K113" s="172">
        <v>278.89999999999998</v>
      </c>
      <c r="L113" s="179"/>
    </row>
    <row r="114" spans="1:12" hidden="1" x14ac:dyDescent="0.2">
      <c r="A114" s="84" t="s">
        <v>168</v>
      </c>
      <c r="B114" s="84"/>
      <c r="C114" s="88">
        <v>870000</v>
      </c>
      <c r="D114" s="172">
        <v>13.8</v>
      </c>
      <c r="E114" s="172">
        <v>28.4</v>
      </c>
      <c r="F114" s="172">
        <v>68</v>
      </c>
      <c r="G114" s="172">
        <v>83.2</v>
      </c>
      <c r="H114" s="172">
        <v>94.5</v>
      </c>
      <c r="I114" s="172">
        <v>72.5</v>
      </c>
      <c r="J114" s="172">
        <v>20.8</v>
      </c>
      <c r="K114" s="172">
        <v>381.2</v>
      </c>
    </row>
    <row r="115" spans="1:12" hidden="1" x14ac:dyDescent="0.2">
      <c r="A115" s="84" t="s">
        <v>169</v>
      </c>
      <c r="B115" s="84"/>
      <c r="C115" s="88">
        <v>850000</v>
      </c>
      <c r="D115" s="172">
        <v>0</v>
      </c>
      <c r="E115" s="172">
        <v>2.5</v>
      </c>
      <c r="F115" s="172">
        <v>6.2</v>
      </c>
      <c r="G115" s="172">
        <v>4.2</v>
      </c>
      <c r="H115" s="172">
        <v>10.6</v>
      </c>
      <c r="I115" s="172">
        <v>15.8</v>
      </c>
      <c r="J115" s="172">
        <v>4.3</v>
      </c>
      <c r="K115" s="172">
        <v>43.6</v>
      </c>
    </row>
    <row r="116" spans="1:12" hidden="1" x14ac:dyDescent="0.2">
      <c r="A116" s="84" t="s">
        <v>170</v>
      </c>
      <c r="B116" s="84"/>
      <c r="C116" s="88">
        <v>860000</v>
      </c>
      <c r="D116" s="172">
        <v>12</v>
      </c>
      <c r="E116" s="172">
        <v>32.1</v>
      </c>
      <c r="F116" s="172">
        <v>38.4</v>
      </c>
      <c r="G116" s="172">
        <v>54.8</v>
      </c>
      <c r="H116" s="172">
        <v>39.6</v>
      </c>
      <c r="I116" s="172">
        <v>32.200000000000003</v>
      </c>
      <c r="J116" s="172">
        <v>10.5</v>
      </c>
      <c r="K116" s="172">
        <v>219.7</v>
      </c>
    </row>
    <row r="117" spans="1:12" hidden="1" x14ac:dyDescent="0.2">
      <c r="A117" s="84" t="s">
        <v>171</v>
      </c>
      <c r="B117" s="84"/>
      <c r="C117" s="88">
        <v>880000</v>
      </c>
      <c r="D117" s="172">
        <v>23.4</v>
      </c>
      <c r="E117" s="172">
        <v>57.3</v>
      </c>
      <c r="F117" s="172">
        <v>79</v>
      </c>
      <c r="G117" s="172">
        <v>83.2</v>
      </c>
      <c r="H117" s="172">
        <v>113.9</v>
      </c>
      <c r="I117" s="172">
        <v>81</v>
      </c>
      <c r="J117" s="172">
        <v>14.8</v>
      </c>
      <c r="K117" s="172">
        <v>452.6</v>
      </c>
    </row>
    <row r="118" spans="1:12" hidden="1" x14ac:dyDescent="0.2">
      <c r="A118" s="84" t="s">
        <v>172</v>
      </c>
      <c r="B118" s="84"/>
      <c r="C118" s="88">
        <v>890000</v>
      </c>
      <c r="D118" s="172">
        <v>1.4</v>
      </c>
      <c r="E118" s="172">
        <v>3.9</v>
      </c>
      <c r="F118" s="172">
        <v>14.8</v>
      </c>
      <c r="G118" s="172">
        <v>14.7</v>
      </c>
      <c r="H118" s="172">
        <v>31.1</v>
      </c>
      <c r="I118" s="172">
        <v>18.8</v>
      </c>
      <c r="J118" s="172">
        <v>0.7</v>
      </c>
      <c r="K118" s="172">
        <v>85.4</v>
      </c>
    </row>
    <row r="119" spans="1:12" ht="25.5" hidden="1" x14ac:dyDescent="0.2">
      <c r="A119" s="84" t="s">
        <v>173</v>
      </c>
      <c r="B119" s="84"/>
      <c r="C119" s="88">
        <v>4520000</v>
      </c>
      <c r="D119" s="172">
        <v>0</v>
      </c>
      <c r="E119" s="172">
        <v>10.4</v>
      </c>
      <c r="F119" s="172">
        <v>9</v>
      </c>
      <c r="G119" s="172">
        <v>7.1</v>
      </c>
      <c r="H119" s="172">
        <v>12.6</v>
      </c>
      <c r="I119" s="172">
        <v>6</v>
      </c>
      <c r="J119" s="172">
        <v>2.4</v>
      </c>
      <c r="K119" s="172">
        <v>47.5</v>
      </c>
    </row>
    <row r="120" spans="1:12" hidden="1" x14ac:dyDescent="0.2">
      <c r="A120" s="84" t="s">
        <v>174</v>
      </c>
      <c r="B120" s="84"/>
      <c r="C120" s="88">
        <v>910000</v>
      </c>
      <c r="D120" s="172">
        <v>0</v>
      </c>
      <c r="E120" s="172">
        <v>3.4</v>
      </c>
      <c r="F120" s="172">
        <v>10.3</v>
      </c>
      <c r="G120" s="172">
        <v>12</v>
      </c>
      <c r="H120" s="172">
        <v>5.5</v>
      </c>
      <c r="I120" s="172">
        <v>14.1</v>
      </c>
      <c r="J120" s="172">
        <v>1.3</v>
      </c>
      <c r="K120" s="172">
        <v>46.4</v>
      </c>
    </row>
    <row r="121" spans="1:12" ht="25.5" hidden="1" x14ac:dyDescent="0.2">
      <c r="A121" s="84" t="s">
        <v>175</v>
      </c>
      <c r="B121" s="84"/>
      <c r="C121" s="88">
        <v>8170000</v>
      </c>
      <c r="D121" s="172">
        <v>8</v>
      </c>
      <c r="E121" s="172">
        <v>29.2</v>
      </c>
      <c r="F121" s="172">
        <v>39.200000000000003</v>
      </c>
      <c r="G121" s="172">
        <v>31.5</v>
      </c>
      <c r="H121" s="172">
        <v>41.3</v>
      </c>
      <c r="I121" s="172">
        <v>34.200000000000003</v>
      </c>
      <c r="J121" s="172">
        <v>4.3</v>
      </c>
      <c r="K121" s="172">
        <v>187.5</v>
      </c>
    </row>
    <row r="122" spans="1:12" hidden="1" x14ac:dyDescent="0.2">
      <c r="A122" s="84" t="s">
        <v>176</v>
      </c>
      <c r="B122" s="84"/>
      <c r="C122" s="88">
        <v>930000</v>
      </c>
      <c r="D122" s="172">
        <v>74.3</v>
      </c>
      <c r="E122" s="172">
        <v>224.3</v>
      </c>
      <c r="F122" s="172">
        <v>185.2</v>
      </c>
      <c r="G122" s="172">
        <v>159.9</v>
      </c>
      <c r="H122" s="172">
        <v>104</v>
      </c>
      <c r="I122" s="172">
        <v>105.5</v>
      </c>
      <c r="J122" s="172">
        <v>25</v>
      </c>
      <c r="K122" s="172">
        <v>878.1</v>
      </c>
    </row>
    <row r="123" spans="1:12" hidden="1" x14ac:dyDescent="0.2">
      <c r="A123" s="84" t="s">
        <v>177</v>
      </c>
      <c r="B123" s="84"/>
      <c r="C123" s="88">
        <v>4100000</v>
      </c>
      <c r="D123" s="172">
        <v>46.9</v>
      </c>
      <c r="E123" s="172">
        <v>98</v>
      </c>
      <c r="F123" s="172">
        <v>34.4</v>
      </c>
      <c r="G123" s="172">
        <v>8.4</v>
      </c>
      <c r="H123" s="172">
        <v>1.3</v>
      </c>
      <c r="I123" s="172">
        <v>4.3</v>
      </c>
      <c r="J123" s="172">
        <v>0.8</v>
      </c>
      <c r="K123" s="172">
        <v>194.1</v>
      </c>
    </row>
    <row r="124" spans="1:12" hidden="1" x14ac:dyDescent="0.2">
      <c r="A124" s="84" t="s">
        <v>178</v>
      </c>
      <c r="B124" s="84"/>
      <c r="C124" s="88">
        <v>940000</v>
      </c>
      <c r="D124" s="172">
        <v>12</v>
      </c>
      <c r="E124" s="172">
        <v>29.8</v>
      </c>
      <c r="F124" s="172">
        <v>60.9</v>
      </c>
      <c r="G124" s="172">
        <v>64</v>
      </c>
      <c r="H124" s="172">
        <v>44.4</v>
      </c>
      <c r="I124" s="172">
        <v>26</v>
      </c>
      <c r="J124" s="172">
        <v>6</v>
      </c>
      <c r="K124" s="172">
        <v>243</v>
      </c>
    </row>
    <row r="125" spans="1:12" hidden="1" x14ac:dyDescent="0.2">
      <c r="A125" s="84" t="s">
        <v>179</v>
      </c>
      <c r="B125" s="84"/>
      <c r="C125" s="88">
        <v>950000</v>
      </c>
      <c r="D125" s="172">
        <v>127.3</v>
      </c>
      <c r="E125" s="172">
        <v>285.60000000000002</v>
      </c>
      <c r="F125" s="172">
        <v>303.5</v>
      </c>
      <c r="G125" s="172">
        <v>300</v>
      </c>
      <c r="H125" s="172">
        <v>241</v>
      </c>
      <c r="I125" s="172">
        <v>165.9</v>
      </c>
      <c r="J125" s="172">
        <v>31</v>
      </c>
      <c r="K125" s="172">
        <v>1454.3</v>
      </c>
    </row>
    <row r="126" spans="1:12" hidden="1" x14ac:dyDescent="0.2">
      <c r="A126" s="84" t="s">
        <v>180</v>
      </c>
      <c r="B126" s="84"/>
      <c r="C126" s="88">
        <v>960000</v>
      </c>
      <c r="D126" s="172">
        <v>17.5</v>
      </c>
      <c r="E126" s="172">
        <v>49.1</v>
      </c>
      <c r="F126" s="172">
        <v>96.4</v>
      </c>
      <c r="G126" s="172">
        <v>95.9</v>
      </c>
      <c r="H126" s="172">
        <v>134.6</v>
      </c>
      <c r="I126" s="172">
        <v>102.4</v>
      </c>
      <c r="J126" s="172">
        <v>21.2</v>
      </c>
      <c r="K126" s="172">
        <v>517</v>
      </c>
    </row>
    <row r="127" spans="1:12" hidden="1" x14ac:dyDescent="0.2">
      <c r="A127" s="84" t="s">
        <v>181</v>
      </c>
      <c r="B127" s="84"/>
      <c r="C127" s="88">
        <v>6620000</v>
      </c>
      <c r="D127" s="172">
        <v>0</v>
      </c>
      <c r="E127" s="172">
        <v>3.9</v>
      </c>
      <c r="F127" s="172">
        <v>3</v>
      </c>
      <c r="G127" s="172">
        <v>6</v>
      </c>
      <c r="H127" s="172">
        <v>8</v>
      </c>
      <c r="I127" s="172">
        <v>8.1999999999999993</v>
      </c>
      <c r="J127" s="172">
        <v>1</v>
      </c>
      <c r="K127" s="172">
        <v>30.1</v>
      </c>
    </row>
    <row r="128" spans="1:12" hidden="1" x14ac:dyDescent="0.2">
      <c r="A128" s="84" t="s">
        <v>182</v>
      </c>
      <c r="B128" s="84"/>
      <c r="C128" s="88">
        <v>970000</v>
      </c>
      <c r="D128" s="172">
        <v>36.200000000000003</v>
      </c>
      <c r="E128" s="172">
        <v>96.7</v>
      </c>
      <c r="F128" s="172">
        <v>90.6</v>
      </c>
      <c r="G128" s="172">
        <v>146</v>
      </c>
      <c r="H128" s="172">
        <v>151.5</v>
      </c>
      <c r="I128" s="172">
        <v>109.8</v>
      </c>
      <c r="J128" s="172">
        <v>21</v>
      </c>
      <c r="K128" s="172">
        <v>651.70000000000005</v>
      </c>
    </row>
    <row r="129" spans="1:12" hidden="1" x14ac:dyDescent="0.2">
      <c r="A129" s="84" t="s">
        <v>183</v>
      </c>
      <c r="B129" s="84"/>
      <c r="C129" s="88">
        <v>980000</v>
      </c>
      <c r="D129" s="172">
        <v>2</v>
      </c>
      <c r="E129" s="172">
        <v>4.9000000000000004</v>
      </c>
      <c r="F129" s="172">
        <v>5.6</v>
      </c>
      <c r="G129" s="172">
        <v>3.4</v>
      </c>
      <c r="H129" s="172">
        <v>6.1</v>
      </c>
      <c r="I129" s="172">
        <v>2.5</v>
      </c>
      <c r="J129" s="172">
        <v>1</v>
      </c>
      <c r="K129" s="172">
        <v>25.5</v>
      </c>
    </row>
    <row r="130" spans="1:12" hidden="1" x14ac:dyDescent="0.2">
      <c r="A130" s="84" t="s">
        <v>184</v>
      </c>
      <c r="B130" s="84"/>
      <c r="C130" s="88">
        <v>4130000</v>
      </c>
      <c r="D130" s="172">
        <v>0.5</v>
      </c>
      <c r="E130" s="172">
        <v>5.4</v>
      </c>
      <c r="F130" s="172">
        <v>6.3</v>
      </c>
      <c r="G130" s="172">
        <v>5.9</v>
      </c>
      <c r="H130" s="172">
        <v>7.7</v>
      </c>
      <c r="I130" s="172">
        <v>7.3</v>
      </c>
      <c r="J130" s="172">
        <v>0.5</v>
      </c>
      <c r="K130" s="172">
        <v>33.5</v>
      </c>
    </row>
    <row r="131" spans="1:12" hidden="1" x14ac:dyDescent="0.2">
      <c r="A131" s="84" t="s">
        <v>185</v>
      </c>
      <c r="B131" s="84"/>
      <c r="C131" s="88">
        <v>990000</v>
      </c>
      <c r="D131" s="172">
        <v>14.5</v>
      </c>
      <c r="E131" s="172">
        <v>48.5</v>
      </c>
      <c r="F131" s="172">
        <v>83.1</v>
      </c>
      <c r="G131" s="172">
        <v>67.8</v>
      </c>
      <c r="H131" s="172">
        <v>68.599999999999994</v>
      </c>
      <c r="I131" s="172">
        <v>72.099999999999994</v>
      </c>
      <c r="J131" s="172">
        <v>10.6</v>
      </c>
      <c r="K131" s="172">
        <v>365.2</v>
      </c>
    </row>
    <row r="132" spans="1:12" hidden="1" x14ac:dyDescent="0.2">
      <c r="A132" s="84" t="s">
        <v>186</v>
      </c>
      <c r="B132" s="84"/>
      <c r="C132" s="88">
        <v>4460000</v>
      </c>
      <c r="D132" s="172">
        <v>13</v>
      </c>
      <c r="E132" s="172">
        <v>34.200000000000003</v>
      </c>
      <c r="F132" s="172">
        <v>33</v>
      </c>
      <c r="G132" s="172">
        <v>32.5</v>
      </c>
      <c r="H132" s="172">
        <v>39.6</v>
      </c>
      <c r="I132" s="172">
        <v>14</v>
      </c>
      <c r="J132" s="172">
        <v>1</v>
      </c>
      <c r="K132" s="172">
        <v>167.2</v>
      </c>
    </row>
    <row r="133" spans="1:12" hidden="1" x14ac:dyDescent="0.2">
      <c r="A133" s="84" t="s">
        <v>187</v>
      </c>
      <c r="B133" s="84"/>
      <c r="C133" s="88">
        <v>1000000</v>
      </c>
      <c r="D133" s="172">
        <v>81</v>
      </c>
      <c r="E133" s="172">
        <v>236</v>
      </c>
      <c r="F133" s="172">
        <v>225.7</v>
      </c>
      <c r="G133" s="172">
        <v>258.8</v>
      </c>
      <c r="H133" s="172">
        <v>251.5</v>
      </c>
      <c r="I133" s="172">
        <v>175.7</v>
      </c>
      <c r="J133" s="172">
        <v>31.9</v>
      </c>
      <c r="K133" s="172">
        <v>1260.5999999999999</v>
      </c>
    </row>
    <row r="134" spans="1:12" hidden="1" x14ac:dyDescent="0.2">
      <c r="A134" s="84" t="s">
        <v>188</v>
      </c>
      <c r="B134" s="84"/>
      <c r="C134" s="88">
        <v>4780000</v>
      </c>
      <c r="D134" s="172">
        <v>7</v>
      </c>
      <c r="E134" s="172">
        <v>10.8</v>
      </c>
      <c r="F134" s="172">
        <v>13.9</v>
      </c>
      <c r="G134" s="172">
        <v>18.600000000000001</v>
      </c>
      <c r="H134" s="172">
        <v>10.5</v>
      </c>
      <c r="I134" s="172">
        <v>6</v>
      </c>
      <c r="J134" s="172">
        <v>0.6</v>
      </c>
      <c r="K134" s="172">
        <v>67.400000000000006</v>
      </c>
    </row>
    <row r="135" spans="1:12" hidden="1" x14ac:dyDescent="0.2">
      <c r="A135" s="84" t="s">
        <v>189</v>
      </c>
      <c r="B135" s="84"/>
      <c r="C135" s="88">
        <v>1010000</v>
      </c>
      <c r="D135" s="172">
        <v>27.6</v>
      </c>
      <c r="E135" s="172">
        <v>120.5</v>
      </c>
      <c r="F135" s="172">
        <v>134.6</v>
      </c>
      <c r="G135" s="172">
        <v>154.5</v>
      </c>
      <c r="H135" s="172">
        <v>153</v>
      </c>
      <c r="I135" s="172">
        <v>73.3</v>
      </c>
      <c r="J135" s="172">
        <v>8.1</v>
      </c>
      <c r="K135" s="172">
        <v>671.4</v>
      </c>
    </row>
    <row r="136" spans="1:12" ht="25.5" hidden="1" x14ac:dyDescent="0.2">
      <c r="A136" s="84" t="s">
        <v>190</v>
      </c>
      <c r="B136" s="84"/>
      <c r="C136" s="88">
        <v>8180000</v>
      </c>
      <c r="D136" s="172">
        <v>0</v>
      </c>
      <c r="E136" s="172">
        <v>8</v>
      </c>
      <c r="F136" s="172">
        <v>10.8</v>
      </c>
      <c r="G136" s="172">
        <v>14.3</v>
      </c>
      <c r="H136" s="172">
        <v>22.7</v>
      </c>
      <c r="I136" s="172">
        <v>20.3</v>
      </c>
      <c r="J136" s="172">
        <v>2.1</v>
      </c>
      <c r="K136" s="172">
        <v>78.2</v>
      </c>
    </row>
    <row r="137" spans="1:12" x14ac:dyDescent="0.2">
      <c r="A137" s="84" t="s">
        <v>191</v>
      </c>
      <c r="B137" s="84" t="s">
        <v>353</v>
      </c>
      <c r="C137" s="88">
        <v>6650000</v>
      </c>
      <c r="D137" s="172">
        <v>19</v>
      </c>
      <c r="E137" s="172">
        <v>51</v>
      </c>
      <c r="F137" s="172">
        <v>79</v>
      </c>
      <c r="G137" s="172">
        <v>79.2</v>
      </c>
      <c r="H137" s="172">
        <v>61.4</v>
      </c>
      <c r="I137" s="172">
        <v>55.1</v>
      </c>
      <c r="J137" s="172">
        <v>5</v>
      </c>
      <c r="K137" s="172">
        <v>349.7</v>
      </c>
      <c r="L137" s="179"/>
    </row>
    <row r="138" spans="1:12" hidden="1" x14ac:dyDescent="0.2">
      <c r="A138" s="84" t="s">
        <v>192</v>
      </c>
      <c r="B138" s="84"/>
      <c r="C138" s="88">
        <v>6700000</v>
      </c>
      <c r="D138" s="172">
        <v>3.2</v>
      </c>
      <c r="E138" s="172">
        <v>14.2</v>
      </c>
      <c r="F138" s="172">
        <v>12.6</v>
      </c>
      <c r="G138" s="172">
        <v>22</v>
      </c>
      <c r="H138" s="172">
        <v>27.8</v>
      </c>
      <c r="I138" s="172">
        <v>16.600000000000001</v>
      </c>
      <c r="J138" s="172">
        <v>5</v>
      </c>
      <c r="K138" s="172">
        <v>101.5</v>
      </c>
    </row>
    <row r="139" spans="1:12" hidden="1" x14ac:dyDescent="0.2">
      <c r="A139" s="84" t="s">
        <v>193</v>
      </c>
      <c r="B139" s="84"/>
      <c r="C139" s="88">
        <v>1030000</v>
      </c>
      <c r="D139" s="172">
        <v>6</v>
      </c>
      <c r="E139" s="172">
        <v>47.7</v>
      </c>
      <c r="F139" s="172">
        <v>53</v>
      </c>
      <c r="G139" s="172">
        <v>74.900000000000006</v>
      </c>
      <c r="H139" s="172">
        <v>59.3</v>
      </c>
      <c r="I139" s="172">
        <v>61.9</v>
      </c>
      <c r="J139" s="172">
        <v>11.4</v>
      </c>
      <c r="K139" s="172">
        <v>314.2</v>
      </c>
    </row>
    <row r="140" spans="1:12" hidden="1" x14ac:dyDescent="0.2">
      <c r="A140" s="84" t="s">
        <v>194</v>
      </c>
      <c r="B140" s="84"/>
      <c r="C140" s="88">
        <v>6720000</v>
      </c>
      <c r="D140" s="172">
        <v>5</v>
      </c>
      <c r="E140" s="172">
        <v>13.3</v>
      </c>
      <c r="F140" s="172">
        <v>25.5</v>
      </c>
      <c r="G140" s="172">
        <v>24.2</v>
      </c>
      <c r="H140" s="172">
        <v>38.799999999999997</v>
      </c>
      <c r="I140" s="172">
        <v>34.5</v>
      </c>
      <c r="J140" s="172">
        <v>8.3000000000000007</v>
      </c>
      <c r="K140" s="172">
        <v>149.5</v>
      </c>
    </row>
    <row r="141" spans="1:12" hidden="1" x14ac:dyDescent="0.2">
      <c r="A141" s="84" t="s">
        <v>195</v>
      </c>
      <c r="B141" s="84"/>
      <c r="C141" s="88">
        <v>1050000</v>
      </c>
      <c r="D141" s="172">
        <v>3.1</v>
      </c>
      <c r="E141" s="172">
        <v>30.3</v>
      </c>
      <c r="F141" s="172">
        <v>34.700000000000003</v>
      </c>
      <c r="G141" s="172">
        <v>31.5</v>
      </c>
      <c r="H141" s="172">
        <v>41.8</v>
      </c>
      <c r="I141" s="172">
        <v>29.1</v>
      </c>
      <c r="J141" s="172">
        <v>5</v>
      </c>
      <c r="K141" s="172">
        <v>175.6</v>
      </c>
    </row>
    <row r="142" spans="1:12" hidden="1" x14ac:dyDescent="0.2">
      <c r="A142" s="84" t="s">
        <v>196</v>
      </c>
      <c r="B142" s="84"/>
      <c r="C142" s="88">
        <v>6740000</v>
      </c>
      <c r="D142" s="172">
        <v>6.8</v>
      </c>
      <c r="E142" s="172">
        <v>16.2</v>
      </c>
      <c r="F142" s="172">
        <v>37.6</v>
      </c>
      <c r="G142" s="172">
        <v>27</v>
      </c>
      <c r="H142" s="172">
        <v>51.4</v>
      </c>
      <c r="I142" s="172">
        <v>35.799999999999997</v>
      </c>
      <c r="J142" s="172">
        <v>9.3000000000000007</v>
      </c>
      <c r="K142" s="172">
        <v>184.1</v>
      </c>
    </row>
    <row r="143" spans="1:12" hidden="1" x14ac:dyDescent="0.2">
      <c r="A143" s="84" t="s">
        <v>197</v>
      </c>
      <c r="B143" s="84"/>
      <c r="C143" s="88">
        <v>4960000</v>
      </c>
      <c r="D143" s="172">
        <v>7.8</v>
      </c>
      <c r="E143" s="172">
        <v>19.100000000000001</v>
      </c>
      <c r="F143" s="172">
        <v>8</v>
      </c>
      <c r="G143" s="172">
        <v>18.3</v>
      </c>
      <c r="H143" s="172">
        <v>8</v>
      </c>
      <c r="I143" s="172">
        <v>6</v>
      </c>
      <c r="J143" s="172">
        <v>2</v>
      </c>
      <c r="K143" s="172">
        <v>69.2</v>
      </c>
    </row>
    <row r="144" spans="1:12" hidden="1" x14ac:dyDescent="0.2">
      <c r="A144" s="84" t="s">
        <v>198</v>
      </c>
      <c r="B144" s="84"/>
      <c r="C144" s="88">
        <v>1070000</v>
      </c>
      <c r="D144" s="172">
        <v>18</v>
      </c>
      <c r="E144" s="172">
        <v>44</v>
      </c>
      <c r="F144" s="172">
        <v>71</v>
      </c>
      <c r="G144" s="172">
        <v>98.6</v>
      </c>
      <c r="H144" s="172">
        <v>119.8</v>
      </c>
      <c r="I144" s="172">
        <v>117.8</v>
      </c>
      <c r="J144" s="172">
        <v>13</v>
      </c>
      <c r="K144" s="172">
        <v>482.2</v>
      </c>
    </row>
    <row r="145" spans="1:12" hidden="1" x14ac:dyDescent="0.2">
      <c r="A145" s="84" t="s">
        <v>199</v>
      </c>
      <c r="B145" s="84"/>
      <c r="C145" s="88">
        <v>1090000</v>
      </c>
      <c r="D145" s="172">
        <v>0</v>
      </c>
      <c r="E145" s="172">
        <v>0.1</v>
      </c>
      <c r="F145" s="172">
        <v>0</v>
      </c>
      <c r="G145" s="172">
        <v>0</v>
      </c>
      <c r="H145" s="172">
        <v>1.3</v>
      </c>
      <c r="I145" s="172">
        <v>0.1</v>
      </c>
      <c r="J145" s="172">
        <v>0.9</v>
      </c>
      <c r="K145" s="172">
        <v>2.4</v>
      </c>
    </row>
    <row r="146" spans="1:12" hidden="1" x14ac:dyDescent="0.2">
      <c r="A146" s="84" t="s">
        <v>200</v>
      </c>
      <c r="B146" s="84"/>
      <c r="C146" s="88">
        <v>1100000</v>
      </c>
      <c r="D146" s="172">
        <v>45.4</v>
      </c>
      <c r="E146" s="172">
        <v>82.9</v>
      </c>
      <c r="F146" s="172">
        <v>84.1</v>
      </c>
      <c r="G146" s="172">
        <v>97.8</v>
      </c>
      <c r="H146" s="172">
        <v>113.5</v>
      </c>
      <c r="I146" s="172">
        <v>33.4</v>
      </c>
      <c r="J146" s="172">
        <v>9.1999999999999993</v>
      </c>
      <c r="K146" s="172">
        <v>466.4</v>
      </c>
    </row>
    <row r="147" spans="1:12" hidden="1" x14ac:dyDescent="0.2">
      <c r="A147" s="84" t="s">
        <v>201</v>
      </c>
      <c r="B147" s="84"/>
      <c r="C147" s="88">
        <v>1110000</v>
      </c>
      <c r="D147" s="172">
        <v>1</v>
      </c>
      <c r="E147" s="172">
        <v>7.6</v>
      </c>
      <c r="F147" s="172">
        <v>16.7</v>
      </c>
      <c r="G147" s="172">
        <v>33.6</v>
      </c>
      <c r="H147" s="172">
        <v>27</v>
      </c>
      <c r="I147" s="172">
        <v>19.100000000000001</v>
      </c>
      <c r="J147" s="172">
        <v>2.4</v>
      </c>
      <c r="K147" s="172">
        <v>107.4</v>
      </c>
    </row>
    <row r="148" spans="1:12" ht="25.5" hidden="1" x14ac:dyDescent="0.2">
      <c r="A148" s="84" t="s">
        <v>202</v>
      </c>
      <c r="B148" s="84"/>
      <c r="C148" s="88">
        <v>8210000</v>
      </c>
      <c r="D148" s="172">
        <v>2</v>
      </c>
      <c r="E148" s="172">
        <v>15</v>
      </c>
      <c r="F148" s="172">
        <v>47.5</v>
      </c>
      <c r="G148" s="172">
        <v>37.799999999999997</v>
      </c>
      <c r="H148" s="172">
        <v>45.5</v>
      </c>
      <c r="I148" s="172">
        <v>16</v>
      </c>
      <c r="J148" s="172">
        <v>5.5</v>
      </c>
      <c r="K148" s="172">
        <v>169.3</v>
      </c>
    </row>
    <row r="149" spans="1:12" ht="25.5" hidden="1" x14ac:dyDescent="0.2">
      <c r="A149" s="84" t="s">
        <v>203</v>
      </c>
      <c r="B149" s="84"/>
      <c r="C149" s="88">
        <v>8230000</v>
      </c>
      <c r="D149" s="172">
        <v>5</v>
      </c>
      <c r="E149" s="172">
        <v>16</v>
      </c>
      <c r="F149" s="172">
        <v>47.6</v>
      </c>
      <c r="G149" s="172">
        <v>57.1</v>
      </c>
      <c r="H149" s="172">
        <v>53.9</v>
      </c>
      <c r="I149" s="172">
        <v>27</v>
      </c>
      <c r="J149" s="172">
        <v>6</v>
      </c>
      <c r="K149" s="172">
        <v>212.6</v>
      </c>
    </row>
    <row r="150" spans="1:12" hidden="1" x14ac:dyDescent="0.2">
      <c r="A150" s="84" t="s">
        <v>204</v>
      </c>
      <c r="B150" s="84"/>
      <c r="C150" s="88">
        <v>8280000</v>
      </c>
      <c r="D150" s="172">
        <v>4</v>
      </c>
      <c r="E150" s="172">
        <v>21</v>
      </c>
      <c r="F150" s="172">
        <v>43</v>
      </c>
      <c r="G150" s="172">
        <v>76.900000000000006</v>
      </c>
      <c r="H150" s="172">
        <v>80</v>
      </c>
      <c r="I150" s="172">
        <v>48</v>
      </c>
      <c r="J150" s="172">
        <v>6</v>
      </c>
      <c r="K150" s="172">
        <v>278.89999999999998</v>
      </c>
    </row>
    <row r="151" spans="1:12" ht="25.5" hidden="1" x14ac:dyDescent="0.2">
      <c r="A151" s="84" t="s">
        <v>205</v>
      </c>
      <c r="B151" s="84"/>
      <c r="C151" s="88">
        <v>8250000</v>
      </c>
      <c r="D151" s="172">
        <v>3</v>
      </c>
      <c r="E151" s="172">
        <v>17</v>
      </c>
      <c r="F151" s="172">
        <v>62</v>
      </c>
      <c r="G151" s="172">
        <v>63.3</v>
      </c>
      <c r="H151" s="172">
        <v>80</v>
      </c>
      <c r="I151" s="172">
        <v>49</v>
      </c>
      <c r="J151" s="172">
        <v>5</v>
      </c>
      <c r="K151" s="172">
        <v>279.3</v>
      </c>
    </row>
    <row r="152" spans="1:12" hidden="1" x14ac:dyDescent="0.2">
      <c r="A152" s="84" t="s">
        <v>206</v>
      </c>
      <c r="B152" s="84"/>
      <c r="C152" s="88">
        <v>1140000</v>
      </c>
      <c r="D152" s="172">
        <v>14.4</v>
      </c>
      <c r="E152" s="172">
        <v>57.4</v>
      </c>
      <c r="F152" s="172">
        <v>57.4</v>
      </c>
      <c r="G152" s="172">
        <v>65.3</v>
      </c>
      <c r="H152" s="172">
        <v>57.1</v>
      </c>
      <c r="I152" s="172">
        <v>68.599999999999994</v>
      </c>
      <c r="J152" s="172">
        <v>10.9</v>
      </c>
      <c r="K152" s="172">
        <v>331.1</v>
      </c>
    </row>
    <row r="153" spans="1:12" hidden="1" x14ac:dyDescent="0.2">
      <c r="A153" s="84" t="s">
        <v>207</v>
      </c>
      <c r="B153" s="84"/>
      <c r="C153" s="88">
        <v>6730000</v>
      </c>
      <c r="D153" s="172">
        <v>15</v>
      </c>
      <c r="E153" s="172">
        <v>37.5</v>
      </c>
      <c r="F153" s="172">
        <v>44.6</v>
      </c>
      <c r="G153" s="172">
        <v>81.8</v>
      </c>
      <c r="H153" s="172">
        <v>69.900000000000006</v>
      </c>
      <c r="I153" s="172">
        <v>69.8</v>
      </c>
      <c r="J153" s="172">
        <v>8</v>
      </c>
      <c r="K153" s="172">
        <v>326.7</v>
      </c>
    </row>
    <row r="154" spans="1:12" hidden="1" x14ac:dyDescent="0.2">
      <c r="A154" s="84" t="s">
        <v>208</v>
      </c>
      <c r="B154" s="84"/>
      <c r="C154" s="88">
        <v>1170000</v>
      </c>
      <c r="D154" s="172">
        <v>8</v>
      </c>
      <c r="E154" s="172">
        <v>14</v>
      </c>
      <c r="F154" s="172">
        <v>17.8</v>
      </c>
      <c r="G154" s="172">
        <v>23</v>
      </c>
      <c r="H154" s="172">
        <v>12.9</v>
      </c>
      <c r="I154" s="172">
        <v>12.5</v>
      </c>
      <c r="J154" s="172">
        <v>7.4</v>
      </c>
      <c r="K154" s="172">
        <v>95.6</v>
      </c>
    </row>
    <row r="155" spans="1:12" x14ac:dyDescent="0.2">
      <c r="A155" s="84" t="s">
        <v>209</v>
      </c>
      <c r="B155" s="84" t="s">
        <v>353</v>
      </c>
      <c r="C155" s="88">
        <v>1180000</v>
      </c>
      <c r="D155" s="172">
        <v>2</v>
      </c>
      <c r="E155" s="172">
        <v>7.2</v>
      </c>
      <c r="F155" s="172">
        <v>12</v>
      </c>
      <c r="G155" s="172">
        <v>19.5</v>
      </c>
      <c r="H155" s="172">
        <v>13.4</v>
      </c>
      <c r="I155" s="172">
        <v>13.1</v>
      </c>
      <c r="J155" s="172">
        <v>0.6</v>
      </c>
      <c r="K155" s="172">
        <v>67.8</v>
      </c>
      <c r="L155" s="179"/>
    </row>
    <row r="156" spans="1:12" hidden="1" x14ac:dyDescent="0.2">
      <c r="A156" s="84" t="s">
        <v>210</v>
      </c>
      <c r="B156" s="84"/>
      <c r="C156" s="88">
        <v>6750000</v>
      </c>
      <c r="D156" s="172">
        <v>5.7</v>
      </c>
      <c r="E156" s="172">
        <v>41.6</v>
      </c>
      <c r="F156" s="172">
        <v>43.6</v>
      </c>
      <c r="G156" s="172">
        <v>61.5</v>
      </c>
      <c r="H156" s="172">
        <v>73.3</v>
      </c>
      <c r="I156" s="172">
        <v>44.3</v>
      </c>
      <c r="J156" s="172">
        <v>5.4</v>
      </c>
      <c r="K156" s="172">
        <v>275.39999999999998</v>
      </c>
    </row>
    <row r="157" spans="1:12" ht="25.5" hidden="1" x14ac:dyDescent="0.2">
      <c r="A157" s="84" t="s">
        <v>211</v>
      </c>
      <c r="B157" s="84"/>
      <c r="C157" s="88">
        <v>4990000</v>
      </c>
      <c r="D157" s="172">
        <v>12.1</v>
      </c>
      <c r="E157" s="172">
        <v>22.3</v>
      </c>
      <c r="F157" s="172">
        <v>20</v>
      </c>
      <c r="G157" s="172">
        <v>6.5</v>
      </c>
      <c r="H157" s="172">
        <v>5</v>
      </c>
      <c r="I157" s="172">
        <v>0</v>
      </c>
      <c r="J157" s="172">
        <v>0.4</v>
      </c>
      <c r="K157" s="172">
        <v>66.3</v>
      </c>
    </row>
    <row r="158" spans="1:12" hidden="1" x14ac:dyDescent="0.2">
      <c r="A158" s="84" t="s">
        <v>212</v>
      </c>
      <c r="B158" s="84"/>
      <c r="C158" s="88">
        <v>6800000</v>
      </c>
      <c r="D158" s="172">
        <v>11.6</v>
      </c>
      <c r="E158" s="172">
        <v>26</v>
      </c>
      <c r="F158" s="172">
        <v>66.099999999999994</v>
      </c>
      <c r="G158" s="172">
        <v>96.8</v>
      </c>
      <c r="H158" s="172">
        <v>111.7</v>
      </c>
      <c r="I158" s="172">
        <v>74.3</v>
      </c>
      <c r="J158" s="172">
        <v>12.2</v>
      </c>
      <c r="K158" s="172">
        <v>398.7</v>
      </c>
    </row>
    <row r="159" spans="1:12" hidden="1" x14ac:dyDescent="0.2">
      <c r="A159" s="84" t="s">
        <v>213</v>
      </c>
      <c r="B159" s="84"/>
      <c r="C159" s="88">
        <v>6830000</v>
      </c>
      <c r="D159" s="172">
        <v>7</v>
      </c>
      <c r="E159" s="172">
        <v>14.6</v>
      </c>
      <c r="F159" s="172">
        <v>17.7</v>
      </c>
      <c r="G159" s="172">
        <v>31</v>
      </c>
      <c r="H159" s="172">
        <v>22.9</v>
      </c>
      <c r="I159" s="172">
        <v>18.3</v>
      </c>
      <c r="J159" s="172">
        <v>3.6</v>
      </c>
      <c r="K159" s="172">
        <v>115.1</v>
      </c>
    </row>
    <row r="160" spans="1:12" hidden="1" x14ac:dyDescent="0.2">
      <c r="A160" s="84" t="s">
        <v>214</v>
      </c>
      <c r="B160" s="84"/>
      <c r="C160" s="88">
        <v>1210000</v>
      </c>
      <c r="D160" s="172">
        <v>0.8</v>
      </c>
      <c r="E160" s="172">
        <v>1</v>
      </c>
      <c r="F160" s="172">
        <v>1.1000000000000001</v>
      </c>
      <c r="G160" s="172">
        <v>0</v>
      </c>
      <c r="H160" s="172">
        <v>3.2</v>
      </c>
      <c r="I160" s="172">
        <v>4.2</v>
      </c>
      <c r="J160" s="172">
        <v>1.1000000000000001</v>
      </c>
      <c r="K160" s="172">
        <v>11.4</v>
      </c>
    </row>
    <row r="161" spans="1:12" x14ac:dyDescent="0.2">
      <c r="A161" s="84" t="s">
        <v>215</v>
      </c>
      <c r="B161" s="84" t="s">
        <v>353</v>
      </c>
      <c r="C161" s="88">
        <v>1220000</v>
      </c>
      <c r="D161" s="172">
        <v>15</v>
      </c>
      <c r="E161" s="172">
        <v>34</v>
      </c>
      <c r="F161" s="172">
        <v>75.400000000000006</v>
      </c>
      <c r="G161" s="172">
        <v>93.3</v>
      </c>
      <c r="H161" s="172">
        <v>67.8</v>
      </c>
      <c r="I161" s="172">
        <v>45.6</v>
      </c>
      <c r="J161" s="172">
        <v>6</v>
      </c>
      <c r="K161" s="172">
        <v>337.1</v>
      </c>
      <c r="L161" s="179"/>
    </row>
    <row r="162" spans="1:12" hidden="1" x14ac:dyDescent="0.2">
      <c r="A162" s="84" t="s">
        <v>216</v>
      </c>
      <c r="B162" s="84"/>
      <c r="C162" s="88">
        <v>1250000</v>
      </c>
      <c r="D162" s="172">
        <v>8</v>
      </c>
      <c r="E162" s="172">
        <v>13.5</v>
      </c>
      <c r="F162" s="172">
        <v>22.2</v>
      </c>
      <c r="G162" s="172">
        <v>32.5</v>
      </c>
      <c r="H162" s="172">
        <v>39.200000000000003</v>
      </c>
      <c r="I162" s="172">
        <v>28.3</v>
      </c>
      <c r="J162" s="172">
        <v>4.5999999999999996</v>
      </c>
      <c r="K162" s="172">
        <v>148.4</v>
      </c>
    </row>
    <row r="163" spans="1:12" hidden="1" x14ac:dyDescent="0.2">
      <c r="A163" s="84" t="s">
        <v>217</v>
      </c>
      <c r="B163" s="84"/>
      <c r="C163" s="88">
        <v>1270000</v>
      </c>
      <c r="D163" s="172">
        <v>1</v>
      </c>
      <c r="E163" s="172">
        <v>13</v>
      </c>
      <c r="F163" s="172">
        <v>14.1</v>
      </c>
      <c r="G163" s="172">
        <v>18.899999999999999</v>
      </c>
      <c r="H163" s="172">
        <v>15.7</v>
      </c>
      <c r="I163" s="172">
        <v>11.5</v>
      </c>
      <c r="J163" s="172">
        <v>1</v>
      </c>
      <c r="K163" s="172">
        <v>75.2</v>
      </c>
    </row>
    <row r="164" spans="1:12" hidden="1" x14ac:dyDescent="0.2">
      <c r="A164" s="84" t="s">
        <v>218</v>
      </c>
      <c r="B164" s="84"/>
      <c r="C164" s="88">
        <v>1280000</v>
      </c>
      <c r="D164" s="172">
        <v>61.8</v>
      </c>
      <c r="E164" s="172">
        <v>142.4</v>
      </c>
      <c r="F164" s="172">
        <v>170.9</v>
      </c>
      <c r="G164" s="172">
        <v>205.8</v>
      </c>
      <c r="H164" s="172">
        <v>218.5</v>
      </c>
      <c r="I164" s="172">
        <v>153</v>
      </c>
      <c r="J164" s="172">
        <v>35</v>
      </c>
      <c r="K164" s="172">
        <v>987.4</v>
      </c>
    </row>
    <row r="165" spans="1:12" hidden="1" x14ac:dyDescent="0.2">
      <c r="A165" s="84" t="s">
        <v>219</v>
      </c>
      <c r="B165" s="84"/>
      <c r="C165" s="88">
        <v>6850000</v>
      </c>
      <c r="D165" s="172">
        <v>0.6</v>
      </c>
      <c r="E165" s="172">
        <v>3.2</v>
      </c>
      <c r="F165" s="172">
        <v>2.6</v>
      </c>
      <c r="G165" s="172">
        <v>2.6</v>
      </c>
      <c r="H165" s="172">
        <v>6.2</v>
      </c>
      <c r="I165" s="172">
        <v>6.9</v>
      </c>
      <c r="J165" s="172">
        <v>0</v>
      </c>
      <c r="K165" s="172">
        <v>22</v>
      </c>
    </row>
    <row r="166" spans="1:12" ht="25.5" hidden="1" x14ac:dyDescent="0.2">
      <c r="A166" s="84" t="s">
        <v>220</v>
      </c>
      <c r="B166" s="84"/>
      <c r="C166" s="88">
        <v>4190000</v>
      </c>
      <c r="D166" s="172">
        <v>6</v>
      </c>
      <c r="E166" s="172">
        <v>6</v>
      </c>
      <c r="F166" s="172">
        <v>8</v>
      </c>
      <c r="G166" s="172">
        <v>6</v>
      </c>
      <c r="H166" s="172">
        <v>2</v>
      </c>
      <c r="I166" s="172">
        <v>1</v>
      </c>
      <c r="J166" s="172">
        <v>1</v>
      </c>
      <c r="K166" s="172">
        <v>30</v>
      </c>
    </row>
    <row r="167" spans="1:12" hidden="1" x14ac:dyDescent="0.2">
      <c r="A167" s="84" t="s">
        <v>221</v>
      </c>
      <c r="B167" s="84"/>
      <c r="C167" s="88">
        <v>4550000</v>
      </c>
      <c r="D167" s="172">
        <v>0</v>
      </c>
      <c r="E167" s="172">
        <v>8</v>
      </c>
      <c r="F167" s="172">
        <v>3</v>
      </c>
      <c r="G167" s="172">
        <v>16</v>
      </c>
      <c r="H167" s="172">
        <v>6</v>
      </c>
      <c r="I167" s="172">
        <v>12</v>
      </c>
      <c r="J167" s="172">
        <v>6</v>
      </c>
      <c r="K167" s="172">
        <v>51</v>
      </c>
    </row>
    <row r="168" spans="1:12" hidden="1" x14ac:dyDescent="0.2">
      <c r="A168" s="84" t="s">
        <v>222</v>
      </c>
      <c r="B168" s="84"/>
      <c r="C168" s="88">
        <v>4500000</v>
      </c>
      <c r="D168" s="172">
        <v>4.3</v>
      </c>
      <c r="E168" s="172">
        <v>2.8</v>
      </c>
      <c r="F168" s="172">
        <v>6.1</v>
      </c>
      <c r="G168" s="172">
        <v>13.2</v>
      </c>
      <c r="H168" s="172">
        <v>7</v>
      </c>
      <c r="I168" s="172">
        <v>6.9</v>
      </c>
      <c r="J168" s="172">
        <v>1</v>
      </c>
      <c r="K168" s="172">
        <v>41.2</v>
      </c>
    </row>
    <row r="169" spans="1:12" x14ac:dyDescent="0.2">
      <c r="A169" s="84" t="s">
        <v>223</v>
      </c>
      <c r="B169" s="84" t="s">
        <v>353</v>
      </c>
      <c r="C169" s="88">
        <v>1310000</v>
      </c>
      <c r="D169" s="172">
        <v>33.200000000000003</v>
      </c>
      <c r="E169" s="172">
        <v>78.400000000000006</v>
      </c>
      <c r="F169" s="172">
        <v>95.1</v>
      </c>
      <c r="G169" s="172">
        <v>127.3</v>
      </c>
      <c r="H169" s="172">
        <v>104.4</v>
      </c>
      <c r="I169" s="172">
        <v>79.2</v>
      </c>
      <c r="J169" s="172">
        <v>24.7</v>
      </c>
      <c r="K169" s="172">
        <v>542.29999999999995</v>
      </c>
      <c r="L169" s="179"/>
    </row>
    <row r="170" spans="1:12" hidden="1" x14ac:dyDescent="0.2">
      <c r="A170" s="84" t="s">
        <v>224</v>
      </c>
      <c r="B170" s="84"/>
      <c r="C170" s="88">
        <v>1330000</v>
      </c>
      <c r="D170" s="172">
        <v>3.6</v>
      </c>
      <c r="E170" s="172">
        <v>32</v>
      </c>
      <c r="F170" s="172">
        <v>30.4</v>
      </c>
      <c r="G170" s="172">
        <v>26.9</v>
      </c>
      <c r="H170" s="172">
        <v>21.7</v>
      </c>
      <c r="I170" s="172">
        <v>17.600000000000001</v>
      </c>
      <c r="J170" s="172">
        <v>2</v>
      </c>
      <c r="K170" s="172">
        <v>134.19999999999999</v>
      </c>
    </row>
    <row r="171" spans="1:12" hidden="1" x14ac:dyDescent="0.2">
      <c r="A171" s="84" t="s">
        <v>225</v>
      </c>
      <c r="B171" s="84"/>
      <c r="C171" s="88">
        <v>1350000</v>
      </c>
      <c r="D171" s="172">
        <v>0</v>
      </c>
      <c r="E171" s="172">
        <v>6.7</v>
      </c>
      <c r="F171" s="172">
        <v>8</v>
      </c>
      <c r="G171" s="172">
        <v>8.5</v>
      </c>
      <c r="H171" s="172">
        <v>4.2</v>
      </c>
      <c r="I171" s="172">
        <v>5.0999999999999996</v>
      </c>
      <c r="J171" s="172">
        <v>0</v>
      </c>
      <c r="K171" s="172">
        <v>32.4</v>
      </c>
    </row>
    <row r="172" spans="1:12" hidden="1" x14ac:dyDescent="0.2">
      <c r="A172" s="84" t="s">
        <v>226</v>
      </c>
      <c r="B172" s="84"/>
      <c r="C172" s="88">
        <v>1360000</v>
      </c>
      <c r="D172" s="172">
        <v>23.2</v>
      </c>
      <c r="E172" s="172">
        <v>44.1</v>
      </c>
      <c r="F172" s="172">
        <v>83.4</v>
      </c>
      <c r="G172" s="172">
        <v>87</v>
      </c>
      <c r="H172" s="172">
        <v>95</v>
      </c>
      <c r="I172" s="172">
        <v>64.900000000000006</v>
      </c>
      <c r="J172" s="172">
        <v>10.6</v>
      </c>
      <c r="K172" s="172">
        <v>408.2</v>
      </c>
    </row>
    <row r="173" spans="1:12" hidden="1" x14ac:dyDescent="0.2">
      <c r="A173" s="84" t="s">
        <v>227</v>
      </c>
      <c r="B173" s="84"/>
      <c r="C173" s="88">
        <v>1370000</v>
      </c>
      <c r="D173" s="172">
        <v>59.4</v>
      </c>
      <c r="E173" s="172">
        <v>146.6</v>
      </c>
      <c r="F173" s="172">
        <v>182.4</v>
      </c>
      <c r="G173" s="172">
        <v>172</v>
      </c>
      <c r="H173" s="172">
        <v>158.69999999999999</v>
      </c>
      <c r="I173" s="172">
        <v>125.3</v>
      </c>
      <c r="J173" s="172">
        <v>19.5</v>
      </c>
      <c r="K173" s="172">
        <v>863.8</v>
      </c>
    </row>
    <row r="174" spans="1:12" hidden="1" x14ac:dyDescent="0.2">
      <c r="A174" s="84" t="s">
        <v>228</v>
      </c>
      <c r="B174" s="84"/>
      <c r="C174" s="88">
        <v>4530000</v>
      </c>
      <c r="D174" s="172">
        <v>12.9</v>
      </c>
      <c r="E174" s="172">
        <v>28</v>
      </c>
      <c r="F174" s="172">
        <v>25.4</v>
      </c>
      <c r="G174" s="172">
        <v>16</v>
      </c>
      <c r="H174" s="172">
        <v>10.1</v>
      </c>
      <c r="I174" s="172">
        <v>2.5</v>
      </c>
      <c r="J174" s="172">
        <v>1.7</v>
      </c>
      <c r="K174" s="172">
        <v>96.6</v>
      </c>
    </row>
    <row r="175" spans="1:12" hidden="1" x14ac:dyDescent="0.2">
      <c r="A175" s="84" t="s">
        <v>229</v>
      </c>
      <c r="B175" s="84"/>
      <c r="C175" s="88">
        <v>1380000</v>
      </c>
      <c r="D175" s="172">
        <v>8.8000000000000007</v>
      </c>
      <c r="E175" s="172">
        <v>27.4</v>
      </c>
      <c r="F175" s="172">
        <v>27</v>
      </c>
      <c r="G175" s="172">
        <v>39</v>
      </c>
      <c r="H175" s="172">
        <v>46.7</v>
      </c>
      <c r="I175" s="172">
        <v>26.3</v>
      </c>
      <c r="J175" s="172">
        <v>4.8</v>
      </c>
      <c r="K175" s="172">
        <v>180</v>
      </c>
    </row>
    <row r="176" spans="1:12" hidden="1" x14ac:dyDescent="0.2">
      <c r="A176" s="84" t="s">
        <v>230</v>
      </c>
      <c r="B176" s="84"/>
      <c r="C176" s="88">
        <v>1390000</v>
      </c>
      <c r="D176" s="172">
        <v>18.899999999999999</v>
      </c>
      <c r="E176" s="172">
        <v>71.400000000000006</v>
      </c>
      <c r="F176" s="172">
        <v>89.7</v>
      </c>
      <c r="G176" s="172">
        <v>112.5</v>
      </c>
      <c r="H176" s="172">
        <v>80.599999999999994</v>
      </c>
      <c r="I176" s="172">
        <v>59.7</v>
      </c>
      <c r="J176" s="172">
        <v>11.4</v>
      </c>
      <c r="K176" s="172">
        <v>444.1</v>
      </c>
    </row>
    <row r="177" spans="1:12" hidden="1" x14ac:dyDescent="0.2">
      <c r="A177" s="84" t="s">
        <v>231</v>
      </c>
      <c r="B177" s="84"/>
      <c r="C177" s="88">
        <v>1410000</v>
      </c>
      <c r="D177" s="172">
        <v>19.600000000000001</v>
      </c>
      <c r="E177" s="172">
        <v>58.5</v>
      </c>
      <c r="F177" s="172">
        <v>85.6</v>
      </c>
      <c r="G177" s="172">
        <v>103.3</v>
      </c>
      <c r="H177" s="172">
        <v>102.4</v>
      </c>
      <c r="I177" s="172">
        <v>60</v>
      </c>
      <c r="J177" s="172">
        <v>10.199999999999999</v>
      </c>
      <c r="K177" s="172">
        <v>439.6</v>
      </c>
    </row>
    <row r="178" spans="1:12" x14ac:dyDescent="0.2">
      <c r="A178" s="84" t="s">
        <v>232</v>
      </c>
      <c r="B178" s="84" t="s">
        <v>353</v>
      </c>
      <c r="C178" s="88">
        <v>1420000</v>
      </c>
      <c r="D178" s="172">
        <v>11.6</v>
      </c>
      <c r="E178" s="172">
        <v>20.399999999999999</v>
      </c>
      <c r="F178" s="172">
        <v>15.8</v>
      </c>
      <c r="G178" s="172">
        <v>30.3</v>
      </c>
      <c r="H178" s="172">
        <v>35.799999999999997</v>
      </c>
      <c r="I178" s="172">
        <v>30.3</v>
      </c>
      <c r="J178" s="172">
        <v>4.8</v>
      </c>
      <c r="K178" s="172">
        <v>149</v>
      </c>
      <c r="L178" s="179"/>
    </row>
    <row r="179" spans="1:12" hidden="1" x14ac:dyDescent="0.2">
      <c r="A179" s="84" t="s">
        <v>233</v>
      </c>
      <c r="B179" s="84"/>
      <c r="C179" s="88">
        <v>4350000</v>
      </c>
      <c r="D179" s="172">
        <v>7.3</v>
      </c>
      <c r="E179" s="172">
        <v>23.1</v>
      </c>
      <c r="F179" s="172">
        <v>33.5</v>
      </c>
      <c r="G179" s="172">
        <v>24.7</v>
      </c>
      <c r="H179" s="172">
        <v>16.899999999999999</v>
      </c>
      <c r="I179" s="172">
        <v>8.6</v>
      </c>
      <c r="J179" s="172">
        <v>1.2</v>
      </c>
      <c r="K179" s="172">
        <v>115.2</v>
      </c>
    </row>
    <row r="180" spans="1:12" hidden="1" x14ac:dyDescent="0.2">
      <c r="A180" s="84" t="s">
        <v>234</v>
      </c>
      <c r="B180" s="84"/>
      <c r="C180" s="88">
        <v>1440000</v>
      </c>
      <c r="D180" s="172">
        <v>14</v>
      </c>
      <c r="E180" s="172">
        <v>36.6</v>
      </c>
      <c r="F180" s="172">
        <v>34.299999999999997</v>
      </c>
      <c r="G180" s="172">
        <v>74.599999999999994</v>
      </c>
      <c r="H180" s="172">
        <v>68.400000000000006</v>
      </c>
      <c r="I180" s="172">
        <v>44.2</v>
      </c>
      <c r="J180" s="172">
        <v>4.5999999999999996</v>
      </c>
      <c r="K180" s="172">
        <v>276.60000000000002</v>
      </c>
    </row>
    <row r="181" spans="1:12" ht="25.5" hidden="1" x14ac:dyDescent="0.2">
      <c r="A181" s="84" t="s">
        <v>235</v>
      </c>
      <c r="B181" s="84"/>
      <c r="C181" s="88">
        <v>4630000</v>
      </c>
      <c r="D181" s="172">
        <v>19.5</v>
      </c>
      <c r="E181" s="172">
        <v>44.3</v>
      </c>
      <c r="F181" s="172">
        <v>30.5</v>
      </c>
      <c r="G181" s="172">
        <v>3</v>
      </c>
      <c r="H181" s="172">
        <v>2</v>
      </c>
      <c r="I181" s="172">
        <v>0.5</v>
      </c>
      <c r="J181" s="172">
        <v>0</v>
      </c>
      <c r="K181" s="172">
        <v>99.8</v>
      </c>
    </row>
    <row r="182" spans="1:12" hidden="1" x14ac:dyDescent="0.2">
      <c r="A182" s="84" t="s">
        <v>236</v>
      </c>
      <c r="B182" s="84"/>
      <c r="C182" s="88">
        <v>4290000</v>
      </c>
      <c r="D182" s="172">
        <v>62.9</v>
      </c>
      <c r="E182" s="172">
        <v>73.2</v>
      </c>
      <c r="F182" s="172">
        <v>26</v>
      </c>
      <c r="G182" s="172">
        <v>8.5</v>
      </c>
      <c r="H182" s="172">
        <v>1</v>
      </c>
      <c r="I182" s="172">
        <v>0.5</v>
      </c>
      <c r="J182" s="172">
        <v>0</v>
      </c>
      <c r="K182" s="172">
        <v>172.1</v>
      </c>
    </row>
    <row r="183" spans="1:12" hidden="1" x14ac:dyDescent="0.2">
      <c r="A183" s="84" t="s">
        <v>237</v>
      </c>
      <c r="B183" s="84"/>
      <c r="C183" s="88">
        <v>6900000</v>
      </c>
      <c r="D183" s="172">
        <v>17.8</v>
      </c>
      <c r="E183" s="172">
        <v>41.1</v>
      </c>
      <c r="F183" s="172">
        <v>42.9</v>
      </c>
      <c r="G183" s="172">
        <v>45.5</v>
      </c>
      <c r="H183" s="172">
        <v>43.9</v>
      </c>
      <c r="I183" s="172">
        <v>33.1</v>
      </c>
      <c r="J183" s="172">
        <v>6.2</v>
      </c>
      <c r="K183" s="172">
        <v>230.5</v>
      </c>
    </row>
    <row r="184" spans="1:12" x14ac:dyDescent="0.2">
      <c r="A184" s="84" t="s">
        <v>238</v>
      </c>
      <c r="B184" s="84" t="s">
        <v>353</v>
      </c>
      <c r="C184" s="88">
        <v>1450000</v>
      </c>
      <c r="D184" s="172">
        <v>8.6</v>
      </c>
      <c r="E184" s="172">
        <v>14.9</v>
      </c>
      <c r="F184" s="172">
        <v>21.5</v>
      </c>
      <c r="G184" s="172">
        <v>29.3</v>
      </c>
      <c r="H184" s="172">
        <v>36.299999999999997</v>
      </c>
      <c r="I184" s="172">
        <v>15.2</v>
      </c>
      <c r="J184" s="172">
        <v>3</v>
      </c>
      <c r="K184" s="172">
        <v>128.80000000000001</v>
      </c>
      <c r="L184" s="179"/>
    </row>
    <row r="185" spans="1:12" hidden="1" x14ac:dyDescent="0.2">
      <c r="A185" s="84" t="s">
        <v>239</v>
      </c>
      <c r="B185" s="84"/>
      <c r="C185" s="88">
        <v>1480000</v>
      </c>
      <c r="D185" s="172">
        <v>3</v>
      </c>
      <c r="E185" s="172">
        <v>5.4</v>
      </c>
      <c r="F185" s="172">
        <v>1.6</v>
      </c>
      <c r="G185" s="172">
        <v>5.2</v>
      </c>
      <c r="H185" s="172">
        <v>12</v>
      </c>
      <c r="I185" s="172">
        <v>10.8</v>
      </c>
      <c r="J185" s="172">
        <v>0</v>
      </c>
      <c r="K185" s="172">
        <v>37.9</v>
      </c>
    </row>
    <row r="186" spans="1:12" hidden="1" x14ac:dyDescent="0.2">
      <c r="A186" s="84" t="s">
        <v>240</v>
      </c>
      <c r="B186" s="84"/>
      <c r="C186" s="88">
        <v>1490000</v>
      </c>
      <c r="D186" s="172">
        <v>203.5</v>
      </c>
      <c r="E186" s="172">
        <v>478.9</v>
      </c>
      <c r="F186" s="172">
        <v>359</v>
      </c>
      <c r="G186" s="172">
        <v>334.7</v>
      </c>
      <c r="H186" s="172">
        <v>261.10000000000002</v>
      </c>
      <c r="I186" s="172">
        <v>169</v>
      </c>
      <c r="J186" s="172">
        <v>45</v>
      </c>
      <c r="K186" s="172">
        <v>1851.2</v>
      </c>
    </row>
    <row r="187" spans="1:12" ht="25.5" hidden="1" x14ac:dyDescent="0.2">
      <c r="A187" s="84" t="s">
        <v>241</v>
      </c>
      <c r="B187" s="84"/>
      <c r="C187" s="88">
        <v>4540000</v>
      </c>
      <c r="D187" s="172">
        <v>11</v>
      </c>
      <c r="E187" s="172">
        <v>21</v>
      </c>
      <c r="F187" s="172">
        <v>13</v>
      </c>
      <c r="G187" s="172">
        <v>7</v>
      </c>
      <c r="H187" s="172">
        <v>19.2</v>
      </c>
      <c r="I187" s="172">
        <v>13.5</v>
      </c>
      <c r="J187" s="172">
        <v>0</v>
      </c>
      <c r="K187" s="172">
        <v>84.9</v>
      </c>
    </row>
    <row r="188" spans="1:12" hidden="1" x14ac:dyDescent="0.2">
      <c r="A188" s="84" t="s">
        <v>242</v>
      </c>
      <c r="B188" s="84"/>
      <c r="C188" s="88">
        <v>1500000</v>
      </c>
      <c r="D188" s="172">
        <v>3</v>
      </c>
      <c r="E188" s="172">
        <v>11</v>
      </c>
      <c r="F188" s="172">
        <v>24.8</v>
      </c>
      <c r="G188" s="172">
        <v>36</v>
      </c>
      <c r="H188" s="172">
        <v>21</v>
      </c>
      <c r="I188" s="172">
        <v>28</v>
      </c>
      <c r="J188" s="172">
        <v>4.8</v>
      </c>
      <c r="K188" s="172">
        <v>128.6</v>
      </c>
    </row>
    <row r="189" spans="1:12" hidden="1" x14ac:dyDescent="0.2">
      <c r="A189" s="84" t="s">
        <v>243</v>
      </c>
      <c r="B189" s="84"/>
      <c r="C189" s="88">
        <v>1510000</v>
      </c>
      <c r="D189" s="172">
        <v>9.3000000000000007</v>
      </c>
      <c r="E189" s="172">
        <v>31.5</v>
      </c>
      <c r="F189" s="172">
        <v>42.1</v>
      </c>
      <c r="G189" s="172">
        <v>61</v>
      </c>
      <c r="H189" s="172">
        <v>49.5</v>
      </c>
      <c r="I189" s="172">
        <v>29</v>
      </c>
      <c r="J189" s="172">
        <v>5</v>
      </c>
      <c r="K189" s="172">
        <v>227.4</v>
      </c>
    </row>
    <row r="190" spans="1:12" hidden="1" x14ac:dyDescent="0.2">
      <c r="A190" s="84" t="s">
        <v>244</v>
      </c>
      <c r="B190" s="84"/>
      <c r="C190" s="88">
        <v>1520000</v>
      </c>
      <c r="D190" s="172">
        <v>0.7</v>
      </c>
      <c r="E190" s="172">
        <v>14.5</v>
      </c>
      <c r="F190" s="172">
        <v>17.2</v>
      </c>
      <c r="G190" s="172">
        <v>25</v>
      </c>
      <c r="H190" s="172">
        <v>33</v>
      </c>
      <c r="I190" s="172">
        <v>44.2</v>
      </c>
      <c r="J190" s="172">
        <v>4</v>
      </c>
      <c r="K190" s="172">
        <v>138.6</v>
      </c>
    </row>
    <row r="191" spans="1:12" hidden="1" x14ac:dyDescent="0.2">
      <c r="A191" s="84" t="s">
        <v>245</v>
      </c>
      <c r="B191" s="84"/>
      <c r="C191" s="88">
        <v>1530000</v>
      </c>
      <c r="D191" s="172">
        <v>38</v>
      </c>
      <c r="E191" s="172">
        <v>103.1</v>
      </c>
      <c r="F191" s="172">
        <v>147.19999999999999</v>
      </c>
      <c r="G191" s="172">
        <v>168.2</v>
      </c>
      <c r="H191" s="172">
        <v>170.8</v>
      </c>
      <c r="I191" s="172">
        <v>111.9</v>
      </c>
      <c r="J191" s="172">
        <v>22.2</v>
      </c>
      <c r="K191" s="172">
        <v>761.4</v>
      </c>
    </row>
    <row r="192" spans="1:12" hidden="1" x14ac:dyDescent="0.2">
      <c r="A192" s="84" t="s">
        <v>246</v>
      </c>
      <c r="B192" s="84"/>
      <c r="C192" s="88">
        <v>1540000</v>
      </c>
      <c r="D192" s="172">
        <v>0</v>
      </c>
      <c r="E192" s="172">
        <v>4.0999999999999996</v>
      </c>
      <c r="F192" s="172">
        <v>4.4000000000000004</v>
      </c>
      <c r="G192" s="172">
        <v>6.9</v>
      </c>
      <c r="H192" s="172">
        <v>9.8000000000000007</v>
      </c>
      <c r="I192" s="172">
        <v>5.7</v>
      </c>
      <c r="J192" s="172">
        <v>1.3</v>
      </c>
      <c r="K192" s="172">
        <v>32.1</v>
      </c>
    </row>
    <row r="193" spans="1:11" hidden="1" x14ac:dyDescent="0.2">
      <c r="A193" s="84" t="s">
        <v>247</v>
      </c>
      <c r="B193" s="84"/>
      <c r="C193" s="88">
        <v>1550000</v>
      </c>
      <c r="D193" s="172">
        <v>63.5</v>
      </c>
      <c r="E193" s="172">
        <v>214.9</v>
      </c>
      <c r="F193" s="172">
        <v>221</v>
      </c>
      <c r="G193" s="172">
        <v>185.5</v>
      </c>
      <c r="H193" s="172">
        <v>211.1</v>
      </c>
      <c r="I193" s="172">
        <v>158.69999999999999</v>
      </c>
      <c r="J193" s="172">
        <v>38.200000000000003</v>
      </c>
      <c r="K193" s="172">
        <v>1092.8</v>
      </c>
    </row>
    <row r="194" spans="1:11" hidden="1" x14ac:dyDescent="0.2">
      <c r="A194" s="84" t="s">
        <v>248</v>
      </c>
      <c r="B194" s="84"/>
      <c r="C194" s="88">
        <v>35140000</v>
      </c>
      <c r="D194" s="172">
        <v>1</v>
      </c>
      <c r="E194" s="172">
        <v>6</v>
      </c>
      <c r="F194" s="172">
        <v>5</v>
      </c>
      <c r="G194" s="172">
        <v>0</v>
      </c>
      <c r="H194" s="172">
        <v>1</v>
      </c>
      <c r="I194" s="172">
        <v>0</v>
      </c>
      <c r="J194" s="172">
        <v>0</v>
      </c>
      <c r="K194" s="172">
        <v>13</v>
      </c>
    </row>
    <row r="195" spans="1:11" hidden="1" x14ac:dyDescent="0.2">
      <c r="A195" s="84" t="s">
        <v>249</v>
      </c>
      <c r="B195" s="84"/>
      <c r="C195" s="88">
        <v>1570000</v>
      </c>
      <c r="D195" s="172">
        <v>9.9</v>
      </c>
      <c r="E195" s="172">
        <v>28.5</v>
      </c>
      <c r="F195" s="172">
        <v>45.4</v>
      </c>
      <c r="G195" s="172">
        <v>51.9</v>
      </c>
      <c r="H195" s="172">
        <v>54.1</v>
      </c>
      <c r="I195" s="172">
        <v>33.5</v>
      </c>
      <c r="J195" s="172">
        <v>11</v>
      </c>
      <c r="K195" s="172">
        <v>234.2</v>
      </c>
    </row>
    <row r="196" spans="1:11" hidden="1" x14ac:dyDescent="0.2">
      <c r="A196" s="84" t="s">
        <v>250</v>
      </c>
      <c r="B196" s="84"/>
      <c r="C196" s="88">
        <v>6950000</v>
      </c>
      <c r="D196" s="172">
        <v>4.7</v>
      </c>
      <c r="E196" s="172">
        <v>23.4</v>
      </c>
      <c r="F196" s="172">
        <v>48.9</v>
      </c>
      <c r="G196" s="172">
        <v>41.9</v>
      </c>
      <c r="H196" s="172">
        <v>48.1</v>
      </c>
      <c r="I196" s="172">
        <v>36.200000000000003</v>
      </c>
      <c r="J196" s="172">
        <v>5.9</v>
      </c>
      <c r="K196" s="172">
        <v>209.1</v>
      </c>
    </row>
    <row r="197" spans="1:11" hidden="1" x14ac:dyDescent="0.2">
      <c r="A197" s="84" t="s">
        <v>251</v>
      </c>
      <c r="B197" s="84"/>
      <c r="C197" s="88">
        <v>1580000</v>
      </c>
      <c r="D197" s="172">
        <v>11.5</v>
      </c>
      <c r="E197" s="172">
        <v>28.3</v>
      </c>
      <c r="F197" s="172">
        <v>30.4</v>
      </c>
      <c r="G197" s="172">
        <v>57.5</v>
      </c>
      <c r="H197" s="172">
        <v>55.5</v>
      </c>
      <c r="I197" s="172">
        <v>30.5</v>
      </c>
      <c r="J197" s="172">
        <v>4.9000000000000004</v>
      </c>
      <c r="K197" s="172">
        <v>218.5</v>
      </c>
    </row>
    <row r="198" spans="1:11" hidden="1" x14ac:dyDescent="0.2">
      <c r="A198" s="84" t="s">
        <v>252</v>
      </c>
      <c r="B198" s="84"/>
      <c r="C198" s="88">
        <v>1590000</v>
      </c>
      <c r="D198" s="172">
        <v>9</v>
      </c>
      <c r="E198" s="172">
        <v>37</v>
      </c>
      <c r="F198" s="172">
        <v>58</v>
      </c>
      <c r="G198" s="172">
        <v>94.5</v>
      </c>
      <c r="H198" s="172">
        <v>118.5</v>
      </c>
      <c r="I198" s="172">
        <v>81</v>
      </c>
      <c r="J198" s="172">
        <v>25.6</v>
      </c>
      <c r="K198" s="172">
        <v>423.5</v>
      </c>
    </row>
    <row r="199" spans="1:11" hidden="1" x14ac:dyDescent="0.2">
      <c r="A199" s="84" t="s">
        <v>253</v>
      </c>
      <c r="B199" s="84"/>
      <c r="C199" s="88">
        <v>1600000</v>
      </c>
      <c r="D199" s="172">
        <v>86.8</v>
      </c>
      <c r="E199" s="172">
        <v>271.60000000000002</v>
      </c>
      <c r="F199" s="172">
        <v>372.3</v>
      </c>
      <c r="G199" s="172">
        <v>396.8</v>
      </c>
      <c r="H199" s="172">
        <v>402.2</v>
      </c>
      <c r="I199" s="172">
        <v>328.8</v>
      </c>
      <c r="J199" s="172">
        <v>97.2</v>
      </c>
      <c r="K199" s="172">
        <v>1955.6</v>
      </c>
    </row>
    <row r="200" spans="1:11" hidden="1" x14ac:dyDescent="0.2">
      <c r="A200" s="84" t="s">
        <v>254</v>
      </c>
      <c r="B200" s="84"/>
      <c r="C200" s="88">
        <v>4560000</v>
      </c>
      <c r="D200" s="172">
        <v>18</v>
      </c>
      <c r="E200" s="172">
        <v>32</v>
      </c>
      <c r="F200" s="172">
        <v>23.3</v>
      </c>
      <c r="G200" s="172">
        <v>11.5</v>
      </c>
      <c r="H200" s="172">
        <v>17.899999999999999</v>
      </c>
      <c r="I200" s="172">
        <v>11</v>
      </c>
      <c r="J200" s="172">
        <v>3</v>
      </c>
      <c r="K200" s="172">
        <v>116.7</v>
      </c>
    </row>
    <row r="201" spans="1:11" hidden="1" x14ac:dyDescent="0.2">
      <c r="A201" s="84" t="s">
        <v>255</v>
      </c>
      <c r="B201" s="84"/>
      <c r="C201" s="88">
        <v>4580000</v>
      </c>
      <c r="D201" s="172">
        <v>0</v>
      </c>
      <c r="E201" s="172">
        <v>1</v>
      </c>
      <c r="F201" s="172">
        <v>3</v>
      </c>
      <c r="G201" s="172">
        <v>8.5</v>
      </c>
      <c r="H201" s="172">
        <v>1</v>
      </c>
      <c r="I201" s="172">
        <v>3.5</v>
      </c>
      <c r="J201" s="172">
        <v>1.5</v>
      </c>
      <c r="K201" s="172">
        <v>18.5</v>
      </c>
    </row>
    <row r="202" spans="1:11" hidden="1" x14ac:dyDescent="0.2">
      <c r="A202" s="84" t="s">
        <v>256</v>
      </c>
      <c r="B202" s="84"/>
      <c r="C202" s="88">
        <v>1610000</v>
      </c>
      <c r="D202" s="172">
        <v>12.5</v>
      </c>
      <c r="E202" s="172">
        <v>47.5</v>
      </c>
      <c r="F202" s="172">
        <v>87.2</v>
      </c>
      <c r="G202" s="172">
        <v>104.4</v>
      </c>
      <c r="H202" s="172">
        <v>92.7</v>
      </c>
      <c r="I202" s="172">
        <v>71.2</v>
      </c>
      <c r="J202" s="172">
        <v>11.2</v>
      </c>
      <c r="K202" s="172">
        <v>426.7</v>
      </c>
    </row>
    <row r="203" spans="1:11" hidden="1" x14ac:dyDescent="0.2">
      <c r="A203" s="84" t="s">
        <v>257</v>
      </c>
      <c r="B203" s="84"/>
      <c r="C203" s="88">
        <v>1620000</v>
      </c>
      <c r="D203" s="172">
        <v>4.5999999999999996</v>
      </c>
      <c r="E203" s="172">
        <v>31.2</v>
      </c>
      <c r="F203" s="172">
        <v>42</v>
      </c>
      <c r="G203" s="172">
        <v>44.3</v>
      </c>
      <c r="H203" s="172">
        <v>54.1</v>
      </c>
      <c r="I203" s="172">
        <v>36.1</v>
      </c>
      <c r="J203" s="172">
        <v>5.5</v>
      </c>
      <c r="K203" s="172">
        <v>217.9</v>
      </c>
    </row>
    <row r="204" spans="1:11" hidden="1" x14ac:dyDescent="0.2">
      <c r="A204" s="84" t="s">
        <v>258</v>
      </c>
      <c r="B204" s="84"/>
      <c r="C204" s="88">
        <v>1630000</v>
      </c>
      <c r="D204" s="172">
        <v>96</v>
      </c>
      <c r="E204" s="172">
        <v>313</v>
      </c>
      <c r="F204" s="172">
        <v>289.10000000000002</v>
      </c>
      <c r="G204" s="172">
        <v>356</v>
      </c>
      <c r="H204" s="172">
        <v>374.1</v>
      </c>
      <c r="I204" s="172">
        <v>296.89999999999998</v>
      </c>
      <c r="J204" s="172">
        <v>67.099999999999994</v>
      </c>
      <c r="K204" s="172">
        <v>1792.1</v>
      </c>
    </row>
    <row r="205" spans="1:11" hidden="1" x14ac:dyDescent="0.2">
      <c r="A205" s="84" t="s">
        <v>259</v>
      </c>
      <c r="B205" s="84"/>
      <c r="C205" s="88">
        <v>1640000</v>
      </c>
      <c r="D205" s="172">
        <v>14</v>
      </c>
      <c r="E205" s="172">
        <v>52.4</v>
      </c>
      <c r="F205" s="172">
        <v>66.5</v>
      </c>
      <c r="G205" s="172">
        <v>63.2</v>
      </c>
      <c r="H205" s="172">
        <v>53.6</v>
      </c>
      <c r="I205" s="172">
        <v>39.299999999999997</v>
      </c>
      <c r="J205" s="172">
        <v>10.5</v>
      </c>
      <c r="K205" s="172">
        <v>299.39999999999998</v>
      </c>
    </row>
    <row r="206" spans="1:11" hidden="1" x14ac:dyDescent="0.2">
      <c r="A206" s="84" t="s">
        <v>260</v>
      </c>
      <c r="B206" s="84"/>
      <c r="C206" s="88">
        <v>4690000</v>
      </c>
      <c r="D206" s="172">
        <v>108</v>
      </c>
      <c r="E206" s="172">
        <v>101.4</v>
      </c>
      <c r="F206" s="172">
        <v>35.9</v>
      </c>
      <c r="G206" s="172">
        <v>11.7</v>
      </c>
      <c r="H206" s="172">
        <v>3.7</v>
      </c>
      <c r="I206" s="172">
        <v>0</v>
      </c>
      <c r="J206" s="172">
        <v>0</v>
      </c>
      <c r="K206" s="172">
        <v>260.7</v>
      </c>
    </row>
    <row r="207" spans="1:11" hidden="1" x14ac:dyDescent="0.2">
      <c r="A207" s="84" t="s">
        <v>261</v>
      </c>
      <c r="B207" s="84"/>
      <c r="C207" s="88">
        <v>4680000</v>
      </c>
      <c r="D207" s="172">
        <v>0</v>
      </c>
      <c r="E207" s="172">
        <v>1</v>
      </c>
      <c r="F207" s="172">
        <v>1</v>
      </c>
      <c r="G207" s="172">
        <v>3</v>
      </c>
      <c r="H207" s="172">
        <v>3</v>
      </c>
      <c r="I207" s="172">
        <v>1</v>
      </c>
      <c r="J207" s="172">
        <v>0</v>
      </c>
      <c r="K207" s="172">
        <v>9</v>
      </c>
    </row>
    <row r="208" spans="1:11" hidden="1" x14ac:dyDescent="0.2">
      <c r="A208" s="84" t="s">
        <v>262</v>
      </c>
      <c r="B208" s="84"/>
      <c r="C208" s="88">
        <v>1650000</v>
      </c>
      <c r="D208" s="172">
        <v>52</v>
      </c>
      <c r="E208" s="172">
        <v>164.8</v>
      </c>
      <c r="F208" s="172">
        <v>152</v>
      </c>
      <c r="G208" s="172">
        <v>143.5</v>
      </c>
      <c r="H208" s="172">
        <v>131</v>
      </c>
      <c r="I208" s="172">
        <v>116.6</v>
      </c>
      <c r="J208" s="172">
        <v>30</v>
      </c>
      <c r="K208" s="172">
        <v>790</v>
      </c>
    </row>
    <row r="209" spans="1:12" hidden="1" x14ac:dyDescent="0.2">
      <c r="A209" s="84" t="s">
        <v>263</v>
      </c>
      <c r="B209" s="84"/>
      <c r="C209" s="88">
        <v>6980000</v>
      </c>
      <c r="D209" s="172">
        <v>7.5</v>
      </c>
      <c r="E209" s="172">
        <v>25.8</v>
      </c>
      <c r="F209" s="172">
        <v>45.8</v>
      </c>
      <c r="G209" s="172">
        <v>47.1</v>
      </c>
      <c r="H209" s="172">
        <v>44</v>
      </c>
      <c r="I209" s="172">
        <v>32.4</v>
      </c>
      <c r="J209" s="172">
        <v>9</v>
      </c>
      <c r="K209" s="172">
        <v>211.6</v>
      </c>
    </row>
    <row r="210" spans="1:12" hidden="1" x14ac:dyDescent="0.2">
      <c r="A210" s="84" t="s">
        <v>264</v>
      </c>
      <c r="B210" s="84"/>
      <c r="C210" s="88">
        <v>1670000</v>
      </c>
      <c r="D210" s="172">
        <v>3.6</v>
      </c>
      <c r="E210" s="172">
        <v>65.599999999999994</v>
      </c>
      <c r="F210" s="172">
        <v>100.3</v>
      </c>
      <c r="G210" s="172">
        <v>125.7</v>
      </c>
      <c r="H210" s="172">
        <v>104.9</v>
      </c>
      <c r="I210" s="172">
        <v>90.5</v>
      </c>
      <c r="J210" s="172">
        <v>13</v>
      </c>
      <c r="K210" s="172">
        <v>503.5</v>
      </c>
    </row>
    <row r="211" spans="1:12" hidden="1" x14ac:dyDescent="0.2">
      <c r="A211" s="84" t="s">
        <v>265</v>
      </c>
      <c r="B211" s="84"/>
      <c r="C211" s="88">
        <v>1680000</v>
      </c>
      <c r="D211" s="172">
        <v>19.8</v>
      </c>
      <c r="E211" s="172">
        <v>98.5</v>
      </c>
      <c r="F211" s="172">
        <v>94.5</v>
      </c>
      <c r="G211" s="172">
        <v>99.8</v>
      </c>
      <c r="H211" s="172">
        <v>87.3</v>
      </c>
      <c r="I211" s="172">
        <v>76.099999999999994</v>
      </c>
      <c r="J211" s="172">
        <v>28.2</v>
      </c>
      <c r="K211" s="172">
        <v>504.2</v>
      </c>
    </row>
    <row r="212" spans="1:12" ht="25.5" hidden="1" x14ac:dyDescent="0.2">
      <c r="A212" s="84" t="s">
        <v>266</v>
      </c>
      <c r="B212" s="84"/>
      <c r="C212" s="88">
        <v>4640000</v>
      </c>
      <c r="D212" s="172">
        <v>1</v>
      </c>
      <c r="E212" s="172">
        <v>8.6</v>
      </c>
      <c r="F212" s="172">
        <v>4</v>
      </c>
      <c r="G212" s="172">
        <v>10.8</v>
      </c>
      <c r="H212" s="172">
        <v>6</v>
      </c>
      <c r="I212" s="172">
        <v>1.2</v>
      </c>
      <c r="J212" s="172">
        <v>2.8</v>
      </c>
      <c r="K212" s="172">
        <v>34.4</v>
      </c>
    </row>
    <row r="213" spans="1:12" x14ac:dyDescent="0.2">
      <c r="A213" s="84" t="s">
        <v>267</v>
      </c>
      <c r="B213" s="84" t="s">
        <v>353</v>
      </c>
      <c r="C213" s="88">
        <v>1690000</v>
      </c>
      <c r="D213" s="172">
        <v>6</v>
      </c>
      <c r="E213" s="172">
        <v>6.3</v>
      </c>
      <c r="F213" s="172">
        <v>9.9</v>
      </c>
      <c r="G213" s="172">
        <v>15.7</v>
      </c>
      <c r="H213" s="172">
        <v>16.899999999999999</v>
      </c>
      <c r="I213" s="172">
        <v>10.6</v>
      </c>
      <c r="J213" s="172">
        <v>3.1</v>
      </c>
      <c r="K213" s="172">
        <v>68.5</v>
      </c>
      <c r="L213" s="179"/>
    </row>
    <row r="214" spans="1:12" hidden="1" x14ac:dyDescent="0.2">
      <c r="A214" s="84" t="s">
        <v>268</v>
      </c>
      <c r="B214" s="84"/>
      <c r="C214" s="88">
        <v>1700000</v>
      </c>
      <c r="D214" s="172">
        <v>52.8</v>
      </c>
      <c r="E214" s="172">
        <v>99</v>
      </c>
      <c r="F214" s="172">
        <v>139</v>
      </c>
      <c r="G214" s="172">
        <v>163.5</v>
      </c>
      <c r="H214" s="172">
        <v>159.6</v>
      </c>
      <c r="I214" s="172">
        <v>89.5</v>
      </c>
      <c r="J214" s="172">
        <v>18.600000000000001</v>
      </c>
      <c r="K214" s="172">
        <v>722</v>
      </c>
    </row>
    <row r="215" spans="1:12" x14ac:dyDescent="0.2">
      <c r="A215" s="84" t="s">
        <v>269</v>
      </c>
      <c r="B215" s="84" t="s">
        <v>353</v>
      </c>
      <c r="C215" s="88">
        <v>1710000</v>
      </c>
      <c r="D215" s="172">
        <v>25.3</v>
      </c>
      <c r="E215" s="172">
        <v>73</v>
      </c>
      <c r="F215" s="172">
        <v>102.9</v>
      </c>
      <c r="G215" s="172">
        <v>130.30000000000001</v>
      </c>
      <c r="H215" s="172">
        <v>145.30000000000001</v>
      </c>
      <c r="I215" s="172">
        <v>108.6</v>
      </c>
      <c r="J215" s="172">
        <v>22.9</v>
      </c>
      <c r="K215" s="172">
        <v>608.29999999999995</v>
      </c>
      <c r="L215" s="179"/>
    </row>
    <row r="216" spans="1:12" hidden="1" x14ac:dyDescent="0.2">
      <c r="A216" s="84" t="s">
        <v>270</v>
      </c>
      <c r="B216" s="84"/>
      <c r="C216" s="88">
        <v>7000000</v>
      </c>
      <c r="D216" s="172">
        <v>1.2</v>
      </c>
      <c r="E216" s="172">
        <v>9.1999999999999993</v>
      </c>
      <c r="F216" s="172">
        <v>21.1</v>
      </c>
      <c r="G216" s="172">
        <v>23</v>
      </c>
      <c r="H216" s="172">
        <v>36.799999999999997</v>
      </c>
      <c r="I216" s="172">
        <v>25.4</v>
      </c>
      <c r="J216" s="172">
        <v>9.6999999999999993</v>
      </c>
      <c r="K216" s="172">
        <v>126.4</v>
      </c>
    </row>
    <row r="217" spans="1:12" hidden="1" x14ac:dyDescent="0.2">
      <c r="A217" s="84" t="s">
        <v>271</v>
      </c>
      <c r="B217" s="84"/>
      <c r="C217" s="88">
        <v>4660000</v>
      </c>
      <c r="D217" s="172">
        <v>0</v>
      </c>
      <c r="E217" s="172">
        <v>4.5</v>
      </c>
      <c r="F217" s="172">
        <v>5.8</v>
      </c>
      <c r="G217" s="172">
        <v>7.5</v>
      </c>
      <c r="H217" s="172">
        <v>11.2</v>
      </c>
      <c r="I217" s="172">
        <v>9.5</v>
      </c>
      <c r="J217" s="172">
        <v>0.4</v>
      </c>
      <c r="K217" s="172">
        <v>38.9</v>
      </c>
    </row>
    <row r="218" spans="1:12" ht="25.5" hidden="1" x14ac:dyDescent="0.2">
      <c r="A218" s="84" t="s">
        <v>272</v>
      </c>
      <c r="B218" s="84"/>
      <c r="C218" s="88">
        <v>4920000</v>
      </c>
      <c r="D218" s="172">
        <v>6</v>
      </c>
      <c r="E218" s="172">
        <v>11.3</v>
      </c>
      <c r="F218" s="172">
        <v>6.4</v>
      </c>
      <c r="G218" s="172">
        <v>12.8</v>
      </c>
      <c r="H218" s="172">
        <v>8</v>
      </c>
      <c r="I218" s="172">
        <v>6.2</v>
      </c>
      <c r="J218" s="172">
        <v>3</v>
      </c>
      <c r="K218" s="172">
        <v>53.7</v>
      </c>
    </row>
    <row r="219" spans="1:12" hidden="1" x14ac:dyDescent="0.2">
      <c r="A219" s="84" t="s">
        <v>273</v>
      </c>
      <c r="B219" s="84"/>
      <c r="C219" s="88">
        <v>7050000</v>
      </c>
      <c r="D219" s="172">
        <v>8</v>
      </c>
      <c r="E219" s="172">
        <v>28.2</v>
      </c>
      <c r="F219" s="172">
        <v>46</v>
      </c>
      <c r="G219" s="172">
        <v>57.2</v>
      </c>
      <c r="H219" s="172">
        <v>48.5</v>
      </c>
      <c r="I219" s="172">
        <v>35.5</v>
      </c>
      <c r="J219" s="172">
        <v>12</v>
      </c>
      <c r="K219" s="172">
        <v>235.4</v>
      </c>
    </row>
    <row r="220" spans="1:12" hidden="1" x14ac:dyDescent="0.2">
      <c r="A220" s="84" t="s">
        <v>274</v>
      </c>
      <c r="B220" s="84"/>
      <c r="C220" s="88">
        <v>1720000</v>
      </c>
      <c r="D220" s="172">
        <v>5</v>
      </c>
      <c r="E220" s="172">
        <v>21</v>
      </c>
      <c r="F220" s="172">
        <v>31</v>
      </c>
      <c r="G220" s="172">
        <v>43</v>
      </c>
      <c r="H220" s="172">
        <v>76.2</v>
      </c>
      <c r="I220" s="172">
        <v>54.4</v>
      </c>
      <c r="J220" s="172">
        <v>9.4</v>
      </c>
      <c r="K220" s="172">
        <v>240</v>
      </c>
    </row>
    <row r="221" spans="1:12" ht="25.5" hidden="1" x14ac:dyDescent="0.2">
      <c r="A221" s="84" t="s">
        <v>275</v>
      </c>
      <c r="B221" s="84"/>
      <c r="C221" s="88">
        <v>39010000</v>
      </c>
      <c r="D221" s="172">
        <v>1</v>
      </c>
      <c r="E221" s="172">
        <v>6.6</v>
      </c>
      <c r="F221" s="172">
        <v>12</v>
      </c>
      <c r="G221" s="172">
        <v>11.8</v>
      </c>
      <c r="H221" s="172">
        <v>7</v>
      </c>
      <c r="I221" s="172">
        <v>4.5999999999999996</v>
      </c>
      <c r="J221" s="172">
        <v>1</v>
      </c>
      <c r="K221" s="172">
        <v>44</v>
      </c>
    </row>
    <row r="222" spans="1:12" x14ac:dyDescent="0.2">
      <c r="A222" s="84" t="s">
        <v>276</v>
      </c>
      <c r="B222" s="84" t="s">
        <v>353</v>
      </c>
      <c r="C222" s="88">
        <v>1730000</v>
      </c>
      <c r="D222" s="172">
        <v>1</v>
      </c>
      <c r="E222" s="172">
        <v>11.8</v>
      </c>
      <c r="F222" s="172">
        <v>12.9</v>
      </c>
      <c r="G222" s="172">
        <v>17.100000000000001</v>
      </c>
      <c r="H222" s="172">
        <v>15.7</v>
      </c>
      <c r="I222" s="172">
        <v>16.3</v>
      </c>
      <c r="J222" s="172">
        <v>5.0999999999999996</v>
      </c>
      <c r="K222" s="172">
        <v>79.900000000000006</v>
      </c>
      <c r="L222" s="179"/>
    </row>
    <row r="223" spans="1:12" hidden="1" x14ac:dyDescent="0.2">
      <c r="A223" s="84" t="s">
        <v>277</v>
      </c>
      <c r="B223" s="84"/>
      <c r="C223" s="88">
        <v>1740000</v>
      </c>
      <c r="D223" s="172">
        <v>9</v>
      </c>
      <c r="E223" s="172">
        <v>21.9</v>
      </c>
      <c r="F223" s="172">
        <v>47.7</v>
      </c>
      <c r="G223" s="172">
        <v>41.1</v>
      </c>
      <c r="H223" s="172">
        <v>48.2</v>
      </c>
      <c r="I223" s="172">
        <v>37.6</v>
      </c>
      <c r="J223" s="172">
        <v>5.7</v>
      </c>
      <c r="K223" s="172">
        <v>211.2</v>
      </c>
    </row>
    <row r="224" spans="1:12" hidden="1" x14ac:dyDescent="0.2">
      <c r="A224" s="84" t="s">
        <v>278</v>
      </c>
      <c r="B224" s="84"/>
      <c r="C224" s="88">
        <v>1750000</v>
      </c>
      <c r="D224" s="172">
        <v>20.8</v>
      </c>
      <c r="E224" s="172">
        <v>44.2</v>
      </c>
      <c r="F224" s="172">
        <v>70.099999999999994</v>
      </c>
      <c r="G224" s="172">
        <v>106.8</v>
      </c>
      <c r="H224" s="172">
        <v>61.8</v>
      </c>
      <c r="I224" s="172">
        <v>53.3</v>
      </c>
      <c r="J224" s="172">
        <v>13.1</v>
      </c>
      <c r="K224" s="172">
        <v>370.1</v>
      </c>
    </row>
    <row r="225" spans="1:12" hidden="1" x14ac:dyDescent="0.2">
      <c r="A225" s="84" t="s">
        <v>279</v>
      </c>
      <c r="B225" s="84"/>
      <c r="C225" s="88">
        <v>1760000</v>
      </c>
      <c r="D225" s="172">
        <v>21</v>
      </c>
      <c r="E225" s="172">
        <v>104.1</v>
      </c>
      <c r="F225" s="172">
        <v>143.1</v>
      </c>
      <c r="G225" s="172">
        <v>109.3</v>
      </c>
      <c r="H225" s="172">
        <v>112.7</v>
      </c>
      <c r="I225" s="172">
        <v>96.2</v>
      </c>
      <c r="J225" s="172">
        <v>31.1</v>
      </c>
      <c r="K225" s="172">
        <v>617.6</v>
      </c>
    </row>
    <row r="226" spans="1:12" hidden="1" x14ac:dyDescent="0.2">
      <c r="A226" s="84" t="s">
        <v>280</v>
      </c>
      <c r="B226" s="84"/>
      <c r="C226" s="88">
        <v>1770000</v>
      </c>
      <c r="D226" s="172">
        <v>12</v>
      </c>
      <c r="E226" s="172">
        <v>45</v>
      </c>
      <c r="F226" s="172">
        <v>48.2</v>
      </c>
      <c r="G226" s="172">
        <v>47.1</v>
      </c>
      <c r="H226" s="172">
        <v>64.5</v>
      </c>
      <c r="I226" s="172">
        <v>60</v>
      </c>
      <c r="J226" s="172">
        <v>11.1</v>
      </c>
      <c r="K226" s="172">
        <v>287.8</v>
      </c>
    </row>
    <row r="227" spans="1:12" hidden="1" x14ac:dyDescent="0.2">
      <c r="A227" s="84" t="s">
        <v>281</v>
      </c>
      <c r="B227" s="84"/>
      <c r="C227" s="88">
        <v>1780000</v>
      </c>
      <c r="D227" s="172">
        <v>39.5</v>
      </c>
      <c r="E227" s="172">
        <v>94.4</v>
      </c>
      <c r="F227" s="172">
        <v>87.4</v>
      </c>
      <c r="G227" s="172">
        <v>101.8</v>
      </c>
      <c r="H227" s="172">
        <v>76.900000000000006</v>
      </c>
      <c r="I227" s="172">
        <v>52.6</v>
      </c>
      <c r="J227" s="172">
        <v>13.5</v>
      </c>
      <c r="K227" s="172">
        <v>466.1</v>
      </c>
    </row>
    <row r="228" spans="1:12" hidden="1" x14ac:dyDescent="0.2">
      <c r="A228" s="84" t="s">
        <v>282</v>
      </c>
      <c r="B228" s="84"/>
      <c r="C228" s="88">
        <v>7100000</v>
      </c>
      <c r="D228" s="172">
        <v>10.4</v>
      </c>
      <c r="E228" s="172">
        <v>34.700000000000003</v>
      </c>
      <c r="F228" s="172">
        <v>59.8</v>
      </c>
      <c r="G228" s="172">
        <v>65.400000000000006</v>
      </c>
      <c r="H228" s="172">
        <v>78.099999999999994</v>
      </c>
      <c r="I228" s="172">
        <v>54.5</v>
      </c>
      <c r="J228" s="172">
        <v>6.5</v>
      </c>
      <c r="K228" s="172">
        <v>309.3</v>
      </c>
    </row>
    <row r="229" spans="1:12" hidden="1" x14ac:dyDescent="0.2">
      <c r="A229" s="84" t="s">
        <v>283</v>
      </c>
      <c r="B229" s="84"/>
      <c r="C229" s="88">
        <v>1810000</v>
      </c>
      <c r="D229" s="172">
        <v>31.3</v>
      </c>
      <c r="E229" s="172">
        <v>108.7</v>
      </c>
      <c r="F229" s="172">
        <v>170.7</v>
      </c>
      <c r="G229" s="172">
        <v>200.8</v>
      </c>
      <c r="H229" s="172">
        <v>157</v>
      </c>
      <c r="I229" s="172">
        <v>113.7</v>
      </c>
      <c r="J229" s="172">
        <v>15.9</v>
      </c>
      <c r="K229" s="172">
        <v>798.1</v>
      </c>
    </row>
    <row r="230" spans="1:12" x14ac:dyDescent="0.2">
      <c r="A230" s="84" t="s">
        <v>284</v>
      </c>
      <c r="B230" s="84" t="s">
        <v>353</v>
      </c>
      <c r="C230" s="88">
        <v>1820000</v>
      </c>
      <c r="D230" s="172">
        <v>13</v>
      </c>
      <c r="E230" s="172">
        <v>57.4</v>
      </c>
      <c r="F230" s="172">
        <v>58.2</v>
      </c>
      <c r="G230" s="172">
        <v>77.3</v>
      </c>
      <c r="H230" s="172">
        <v>91</v>
      </c>
      <c r="I230" s="172">
        <v>65.8</v>
      </c>
      <c r="J230" s="172">
        <v>11</v>
      </c>
      <c r="K230" s="172">
        <v>373.7</v>
      </c>
      <c r="L230" s="179"/>
    </row>
    <row r="231" spans="1:12" hidden="1" x14ac:dyDescent="0.2">
      <c r="A231" s="84" t="s">
        <v>285</v>
      </c>
      <c r="B231" s="84"/>
      <c r="C231" s="88">
        <v>1840000</v>
      </c>
      <c r="D231" s="172">
        <v>9.4</v>
      </c>
      <c r="E231" s="172">
        <v>19.8</v>
      </c>
      <c r="F231" s="172">
        <v>13.9</v>
      </c>
      <c r="G231" s="172">
        <v>28</v>
      </c>
      <c r="H231" s="172">
        <v>32.6</v>
      </c>
      <c r="I231" s="172">
        <v>23.9</v>
      </c>
      <c r="J231" s="172">
        <v>3.4</v>
      </c>
      <c r="K231" s="172">
        <v>130.9</v>
      </c>
    </row>
    <row r="232" spans="1:12" hidden="1" x14ac:dyDescent="0.2">
      <c r="A232" s="84" t="s">
        <v>286</v>
      </c>
      <c r="B232" s="84"/>
      <c r="C232" s="88">
        <v>1850000</v>
      </c>
      <c r="D232" s="172">
        <v>33</v>
      </c>
      <c r="E232" s="172">
        <v>69.2</v>
      </c>
      <c r="F232" s="172">
        <v>132</v>
      </c>
      <c r="G232" s="172">
        <v>121.8</v>
      </c>
      <c r="H232" s="172">
        <v>132.9</v>
      </c>
      <c r="I232" s="172">
        <v>82.2</v>
      </c>
      <c r="J232" s="172">
        <v>17</v>
      </c>
      <c r="K232" s="172">
        <v>588.1</v>
      </c>
    </row>
    <row r="233" spans="1:12" hidden="1" x14ac:dyDescent="0.2">
      <c r="A233" s="84" t="s">
        <v>287</v>
      </c>
      <c r="B233" s="84"/>
      <c r="C233" s="88">
        <v>1860000</v>
      </c>
      <c r="D233" s="172">
        <v>13</v>
      </c>
      <c r="E233" s="172">
        <v>38.4</v>
      </c>
      <c r="F233" s="172">
        <v>66.099999999999994</v>
      </c>
      <c r="G233" s="172">
        <v>49.9</v>
      </c>
      <c r="H233" s="172">
        <v>33.799999999999997</v>
      </c>
      <c r="I233" s="172">
        <v>35.299999999999997</v>
      </c>
      <c r="J233" s="172">
        <v>6</v>
      </c>
      <c r="K233" s="172">
        <v>242.5</v>
      </c>
    </row>
    <row r="234" spans="1:12" hidden="1" x14ac:dyDescent="0.2">
      <c r="A234" s="84" t="s">
        <v>288</v>
      </c>
      <c r="B234" s="84"/>
      <c r="C234" s="88">
        <v>1870000</v>
      </c>
      <c r="D234" s="172">
        <v>2</v>
      </c>
      <c r="E234" s="172">
        <v>16</v>
      </c>
      <c r="F234" s="172">
        <v>34</v>
      </c>
      <c r="G234" s="172">
        <v>48.8</v>
      </c>
      <c r="H234" s="172">
        <v>33.1</v>
      </c>
      <c r="I234" s="172">
        <v>31</v>
      </c>
      <c r="J234" s="172">
        <v>3</v>
      </c>
      <c r="K234" s="172">
        <v>167.9</v>
      </c>
    </row>
    <row r="235" spans="1:12" hidden="1" x14ac:dyDescent="0.2">
      <c r="A235" s="84" t="s">
        <v>289</v>
      </c>
      <c r="B235" s="84"/>
      <c r="C235" s="88">
        <v>1890000</v>
      </c>
      <c r="D235" s="172">
        <v>34.200000000000003</v>
      </c>
      <c r="E235" s="172">
        <v>98.3</v>
      </c>
      <c r="F235" s="172">
        <v>102.3</v>
      </c>
      <c r="G235" s="172">
        <v>107.4</v>
      </c>
      <c r="H235" s="172">
        <v>72.099999999999994</v>
      </c>
      <c r="I235" s="172">
        <v>55.3</v>
      </c>
      <c r="J235" s="172">
        <v>9.1</v>
      </c>
      <c r="K235" s="172">
        <v>478.8</v>
      </c>
    </row>
    <row r="236" spans="1:12" hidden="1" x14ac:dyDescent="0.2">
      <c r="A236" s="84" t="s">
        <v>290</v>
      </c>
      <c r="B236" s="84"/>
      <c r="C236" s="88">
        <v>8300000</v>
      </c>
      <c r="D236" s="172">
        <v>3.9</v>
      </c>
      <c r="E236" s="172">
        <v>9.6</v>
      </c>
      <c r="F236" s="172">
        <v>26.5</v>
      </c>
      <c r="G236" s="172">
        <v>14.8</v>
      </c>
      <c r="H236" s="172">
        <v>33.299999999999997</v>
      </c>
      <c r="I236" s="172">
        <v>28.9</v>
      </c>
      <c r="J236" s="172">
        <v>3.5</v>
      </c>
      <c r="K236" s="172">
        <v>120.5</v>
      </c>
    </row>
    <row r="237" spans="1:12" hidden="1" x14ac:dyDescent="0.2">
      <c r="A237" s="84" t="s">
        <v>291</v>
      </c>
      <c r="B237" s="84"/>
      <c r="C237" s="88">
        <v>7170000</v>
      </c>
      <c r="D237" s="172">
        <v>5.5</v>
      </c>
      <c r="E237" s="172">
        <v>28.2</v>
      </c>
      <c r="F237" s="172">
        <v>32.299999999999997</v>
      </c>
      <c r="G237" s="172">
        <v>43.9</v>
      </c>
      <c r="H237" s="172">
        <v>41.3</v>
      </c>
      <c r="I237" s="172">
        <v>46.7</v>
      </c>
      <c r="J237" s="172">
        <v>5.6</v>
      </c>
      <c r="K237" s="172">
        <v>203.4</v>
      </c>
    </row>
    <row r="238" spans="1:12" hidden="1" x14ac:dyDescent="0.2">
      <c r="A238" s="84" t="s">
        <v>292</v>
      </c>
      <c r="B238" s="84"/>
      <c r="C238" s="88">
        <v>7120000</v>
      </c>
      <c r="D238" s="172">
        <v>11.4</v>
      </c>
      <c r="E238" s="172">
        <v>29</v>
      </c>
      <c r="F238" s="172">
        <v>41.6</v>
      </c>
      <c r="G238" s="172">
        <v>61.6</v>
      </c>
      <c r="H238" s="172">
        <v>86</v>
      </c>
      <c r="I238" s="172">
        <v>66.8</v>
      </c>
      <c r="J238" s="172">
        <v>9.6</v>
      </c>
      <c r="K238" s="172">
        <v>306</v>
      </c>
    </row>
    <row r="239" spans="1:12" hidden="1" x14ac:dyDescent="0.2">
      <c r="A239" s="84" t="s">
        <v>293</v>
      </c>
      <c r="B239" s="84"/>
      <c r="C239" s="88">
        <v>1910000</v>
      </c>
      <c r="D239" s="172">
        <v>9</v>
      </c>
      <c r="E239" s="172">
        <v>15.5</v>
      </c>
      <c r="F239" s="172">
        <v>26</v>
      </c>
      <c r="G239" s="172">
        <v>38</v>
      </c>
      <c r="H239" s="172">
        <v>34</v>
      </c>
      <c r="I239" s="172">
        <v>30</v>
      </c>
      <c r="J239" s="172">
        <v>7.5</v>
      </c>
      <c r="K239" s="172">
        <v>160</v>
      </c>
    </row>
    <row r="240" spans="1:12" hidden="1" x14ac:dyDescent="0.2">
      <c r="A240" s="84" t="s">
        <v>294</v>
      </c>
      <c r="B240" s="84"/>
      <c r="C240" s="88">
        <v>8320000</v>
      </c>
      <c r="D240" s="172">
        <v>11</v>
      </c>
      <c r="E240" s="172">
        <v>24.1</v>
      </c>
      <c r="F240" s="172">
        <v>36.700000000000003</v>
      </c>
      <c r="G240" s="172">
        <v>46.6</v>
      </c>
      <c r="H240" s="172">
        <v>41</v>
      </c>
      <c r="I240" s="172">
        <v>24</v>
      </c>
      <c r="J240" s="172">
        <v>5.4</v>
      </c>
      <c r="K240" s="172">
        <v>188.8</v>
      </c>
    </row>
    <row r="241" spans="1:11" hidden="1" x14ac:dyDescent="0.2">
      <c r="A241" s="84" t="s">
        <v>295</v>
      </c>
      <c r="B241" s="84"/>
      <c r="C241" s="88">
        <v>7150000</v>
      </c>
      <c r="D241" s="172">
        <v>1</v>
      </c>
      <c r="E241" s="172">
        <v>12.9</v>
      </c>
      <c r="F241" s="172">
        <v>7.3</v>
      </c>
      <c r="G241" s="172">
        <v>17</v>
      </c>
      <c r="H241" s="172">
        <v>14.4</v>
      </c>
      <c r="I241" s="172">
        <v>19.899999999999999</v>
      </c>
      <c r="J241" s="172">
        <v>10.8</v>
      </c>
      <c r="K241" s="172">
        <v>83.4</v>
      </c>
    </row>
    <row r="242" spans="1:11" hidden="1" x14ac:dyDescent="0.2">
      <c r="A242" s="84" t="s">
        <v>296</v>
      </c>
      <c r="B242" s="84"/>
      <c r="C242" s="88">
        <v>4700000</v>
      </c>
      <c r="D242" s="172">
        <v>43</v>
      </c>
      <c r="E242" s="172">
        <v>46</v>
      </c>
      <c r="F242" s="172">
        <v>25</v>
      </c>
      <c r="G242" s="172">
        <v>13</v>
      </c>
      <c r="H242" s="172">
        <v>23</v>
      </c>
      <c r="I242" s="172">
        <v>6</v>
      </c>
      <c r="J242" s="172">
        <v>1</v>
      </c>
      <c r="K242" s="172">
        <v>157</v>
      </c>
    </row>
    <row r="243" spans="1:11" hidden="1" x14ac:dyDescent="0.2">
      <c r="A243" s="84" t="s">
        <v>297</v>
      </c>
      <c r="B243" s="84"/>
      <c r="C243" s="88">
        <v>1960000</v>
      </c>
      <c r="D243" s="172">
        <v>0</v>
      </c>
      <c r="E243" s="172">
        <v>1.5</v>
      </c>
      <c r="F243" s="172">
        <v>1</v>
      </c>
      <c r="G243" s="172">
        <v>6.4</v>
      </c>
      <c r="H243" s="172">
        <v>2</v>
      </c>
      <c r="I243" s="172">
        <v>6.2</v>
      </c>
      <c r="J243" s="172">
        <v>4.4000000000000004</v>
      </c>
      <c r="K243" s="172">
        <v>21.6</v>
      </c>
    </row>
    <row r="244" spans="1:11" hidden="1" x14ac:dyDescent="0.2">
      <c r="A244" s="84" t="s">
        <v>298</v>
      </c>
      <c r="B244" s="84"/>
      <c r="C244" s="88">
        <v>1970000</v>
      </c>
      <c r="D244" s="172">
        <v>18.8</v>
      </c>
      <c r="E244" s="172">
        <v>33.200000000000003</v>
      </c>
      <c r="F244" s="172">
        <v>44.6</v>
      </c>
      <c r="G244" s="172">
        <v>47.4</v>
      </c>
      <c r="H244" s="172">
        <v>61.1</v>
      </c>
      <c r="I244" s="172">
        <v>29.4</v>
      </c>
      <c r="J244" s="172">
        <v>9</v>
      </c>
      <c r="K244" s="172">
        <v>243.5</v>
      </c>
    </row>
    <row r="245" spans="1:11" hidden="1" x14ac:dyDescent="0.2">
      <c r="A245" s="84" t="s">
        <v>299</v>
      </c>
      <c r="B245" s="84"/>
      <c r="C245" s="88">
        <v>7200000</v>
      </c>
      <c r="D245" s="172">
        <v>7.4</v>
      </c>
      <c r="E245" s="172">
        <v>15.8</v>
      </c>
      <c r="F245" s="172">
        <v>41.1</v>
      </c>
      <c r="G245" s="172">
        <v>35.799999999999997</v>
      </c>
      <c r="H245" s="172">
        <v>51.3</v>
      </c>
      <c r="I245" s="172">
        <v>26</v>
      </c>
      <c r="J245" s="172">
        <v>2</v>
      </c>
      <c r="K245" s="172">
        <v>179.2</v>
      </c>
    </row>
    <row r="246" spans="1:11" hidden="1" x14ac:dyDescent="0.2">
      <c r="A246" s="84" t="s">
        <v>300</v>
      </c>
      <c r="B246" s="84"/>
      <c r="C246" s="88">
        <v>7250000</v>
      </c>
      <c r="D246" s="172">
        <v>14.8</v>
      </c>
      <c r="E246" s="172">
        <v>62.3</v>
      </c>
      <c r="F246" s="172">
        <v>88.9</v>
      </c>
      <c r="G246" s="172">
        <v>83.4</v>
      </c>
      <c r="H246" s="172">
        <v>101.9</v>
      </c>
      <c r="I246" s="172">
        <v>89.5</v>
      </c>
      <c r="J246" s="172">
        <v>10</v>
      </c>
      <c r="K246" s="172">
        <v>450.8</v>
      </c>
    </row>
    <row r="247" spans="1:11" ht="25.5" hidden="1" x14ac:dyDescent="0.2">
      <c r="A247" s="84" t="s">
        <v>301</v>
      </c>
      <c r="B247" s="84"/>
      <c r="C247" s="88">
        <v>8520000</v>
      </c>
      <c r="D247" s="172">
        <v>1</v>
      </c>
      <c r="E247" s="172">
        <v>9</v>
      </c>
      <c r="F247" s="172">
        <v>22</v>
      </c>
      <c r="G247" s="172">
        <v>18.600000000000001</v>
      </c>
      <c r="H247" s="172">
        <v>19</v>
      </c>
      <c r="I247" s="172">
        <v>17</v>
      </c>
      <c r="J247" s="172">
        <v>5</v>
      </c>
      <c r="K247" s="172">
        <v>91.6</v>
      </c>
    </row>
    <row r="248" spans="1:11" hidden="1" x14ac:dyDescent="0.2">
      <c r="A248" s="84" t="s">
        <v>302</v>
      </c>
      <c r="B248" s="84"/>
      <c r="C248" s="88">
        <v>1980000</v>
      </c>
      <c r="D248" s="172">
        <v>48.1</v>
      </c>
      <c r="E248" s="172">
        <v>154.30000000000001</v>
      </c>
      <c r="F248" s="172">
        <v>162.4</v>
      </c>
      <c r="G248" s="172">
        <v>131.5</v>
      </c>
      <c r="H248" s="172">
        <v>119.7</v>
      </c>
      <c r="I248" s="172">
        <v>95.4</v>
      </c>
      <c r="J248" s="172">
        <v>16.3</v>
      </c>
      <c r="K248" s="172">
        <v>727.7</v>
      </c>
    </row>
    <row r="249" spans="1:11" hidden="1" x14ac:dyDescent="0.2">
      <c r="A249" s="84" t="s">
        <v>303</v>
      </c>
      <c r="B249" s="84"/>
      <c r="C249" s="88">
        <v>6600000</v>
      </c>
      <c r="D249" s="172">
        <v>6</v>
      </c>
      <c r="E249" s="172">
        <v>18.8</v>
      </c>
      <c r="F249" s="172">
        <v>38.6</v>
      </c>
      <c r="G249" s="172">
        <v>42.7</v>
      </c>
      <c r="H249" s="172">
        <v>51.3</v>
      </c>
      <c r="I249" s="172">
        <v>51.5</v>
      </c>
      <c r="J249" s="172">
        <v>17.5</v>
      </c>
      <c r="K249" s="172">
        <v>226.5</v>
      </c>
    </row>
    <row r="250" spans="1:11" hidden="1" x14ac:dyDescent="0.2">
      <c r="A250" s="84" t="s">
        <v>304</v>
      </c>
      <c r="B250" s="84"/>
      <c r="C250" s="88">
        <v>1990000</v>
      </c>
      <c r="D250" s="172">
        <v>52.3</v>
      </c>
      <c r="E250" s="172">
        <v>128.19999999999999</v>
      </c>
      <c r="F250" s="172">
        <v>165</v>
      </c>
      <c r="G250" s="172">
        <v>169.1</v>
      </c>
      <c r="H250" s="172">
        <v>140.1</v>
      </c>
      <c r="I250" s="172">
        <v>97.1</v>
      </c>
      <c r="J250" s="172">
        <v>20.2</v>
      </c>
      <c r="K250" s="172">
        <v>771.9</v>
      </c>
    </row>
    <row r="251" spans="1:11" hidden="1" x14ac:dyDescent="0.2">
      <c r="A251" s="84" t="s">
        <v>305</v>
      </c>
      <c r="B251" s="84"/>
      <c r="C251" s="88">
        <v>4440000</v>
      </c>
      <c r="D251" s="172">
        <v>19.3</v>
      </c>
      <c r="E251" s="172">
        <v>26.5</v>
      </c>
      <c r="F251" s="172">
        <v>14.2</v>
      </c>
      <c r="G251" s="172">
        <v>8.5</v>
      </c>
      <c r="H251" s="172">
        <v>5.5</v>
      </c>
      <c r="I251" s="172">
        <v>4</v>
      </c>
      <c r="J251" s="172">
        <v>0</v>
      </c>
      <c r="K251" s="172">
        <v>77.900000000000006</v>
      </c>
    </row>
    <row r="252" spans="1:11" hidden="1" x14ac:dyDescent="0.2">
      <c r="A252" s="84" t="s">
        <v>306</v>
      </c>
      <c r="B252" s="84"/>
      <c r="C252" s="88">
        <v>2010000</v>
      </c>
      <c r="D252" s="172">
        <v>153</v>
      </c>
      <c r="E252" s="172">
        <v>264.89999999999998</v>
      </c>
      <c r="F252" s="172">
        <v>318.7</v>
      </c>
      <c r="G252" s="172">
        <v>313.10000000000002</v>
      </c>
      <c r="H252" s="172">
        <v>351.7</v>
      </c>
      <c r="I252" s="172">
        <v>213.7</v>
      </c>
      <c r="J252" s="172">
        <v>39.5</v>
      </c>
      <c r="K252" s="172">
        <v>1654.5</v>
      </c>
    </row>
    <row r="253" spans="1:11" ht="25.5" hidden="1" x14ac:dyDescent="0.2">
      <c r="A253" s="84" t="s">
        <v>307</v>
      </c>
      <c r="B253" s="84"/>
      <c r="C253" s="88">
        <v>35130000</v>
      </c>
      <c r="D253" s="172">
        <v>7</v>
      </c>
      <c r="E253" s="172">
        <v>21</v>
      </c>
      <c r="F253" s="172">
        <v>4.5</v>
      </c>
      <c r="G253" s="172">
        <v>2</v>
      </c>
      <c r="H253" s="172">
        <v>4</v>
      </c>
      <c r="I253" s="172">
        <v>2</v>
      </c>
      <c r="J253" s="172">
        <v>0</v>
      </c>
      <c r="K253" s="172">
        <v>40.5</v>
      </c>
    </row>
    <row r="254" spans="1:11" hidden="1" x14ac:dyDescent="0.2">
      <c r="A254" s="84" t="s">
        <v>308</v>
      </c>
      <c r="B254" s="84"/>
      <c r="C254" s="88">
        <v>7280000</v>
      </c>
      <c r="D254" s="172">
        <v>4</v>
      </c>
      <c r="E254" s="172">
        <v>4.9000000000000004</v>
      </c>
      <c r="F254" s="172">
        <v>5.3</v>
      </c>
      <c r="G254" s="172">
        <v>8</v>
      </c>
      <c r="H254" s="172">
        <v>8.5</v>
      </c>
      <c r="I254" s="172">
        <v>5.3</v>
      </c>
      <c r="J254" s="172">
        <v>1.3</v>
      </c>
      <c r="K254" s="172">
        <v>37.200000000000003</v>
      </c>
    </row>
    <row r="255" spans="1:11" hidden="1" x14ac:dyDescent="0.2">
      <c r="A255" s="84" t="s">
        <v>309</v>
      </c>
      <c r="B255" s="84"/>
      <c r="C255" s="88">
        <v>2040000</v>
      </c>
      <c r="D255" s="172">
        <v>11.4</v>
      </c>
      <c r="E255" s="172">
        <v>41.2</v>
      </c>
      <c r="F255" s="172">
        <v>59.5</v>
      </c>
      <c r="G255" s="172">
        <v>78.900000000000006</v>
      </c>
      <c r="H255" s="172">
        <v>72.3</v>
      </c>
      <c r="I255" s="172">
        <v>59.9</v>
      </c>
      <c r="J255" s="172">
        <v>6.4</v>
      </c>
      <c r="K255" s="172">
        <v>329.6</v>
      </c>
    </row>
    <row r="256" spans="1:11" hidden="1" x14ac:dyDescent="0.2">
      <c r="A256" s="84" t="s">
        <v>310</v>
      </c>
      <c r="B256" s="84"/>
      <c r="C256" s="88">
        <v>2070000</v>
      </c>
      <c r="D256" s="172">
        <v>177.5</v>
      </c>
      <c r="E256" s="172">
        <v>448.1</v>
      </c>
      <c r="F256" s="172">
        <v>459.5</v>
      </c>
      <c r="G256" s="172">
        <v>447.5</v>
      </c>
      <c r="H256" s="172">
        <v>322.89999999999998</v>
      </c>
      <c r="I256" s="172">
        <v>226.9</v>
      </c>
      <c r="J256" s="172">
        <v>88.8</v>
      </c>
      <c r="K256" s="172">
        <v>2171.1999999999998</v>
      </c>
    </row>
    <row r="257" spans="1:11" hidden="1" x14ac:dyDescent="0.2">
      <c r="A257" s="84" t="s">
        <v>311</v>
      </c>
      <c r="B257" s="84"/>
      <c r="C257" s="88">
        <v>2080000</v>
      </c>
      <c r="D257" s="172">
        <v>5</v>
      </c>
      <c r="E257" s="172">
        <v>9</v>
      </c>
      <c r="F257" s="172">
        <v>23.2</v>
      </c>
      <c r="G257" s="172">
        <v>33.6</v>
      </c>
      <c r="H257" s="172">
        <v>45.1</v>
      </c>
      <c r="I257" s="172">
        <v>26.8</v>
      </c>
      <c r="J257" s="172">
        <v>6.6</v>
      </c>
      <c r="K257" s="172">
        <v>149.30000000000001</v>
      </c>
    </row>
    <row r="258" spans="1:11" hidden="1" x14ac:dyDescent="0.2">
      <c r="A258" s="84" t="s">
        <v>312</v>
      </c>
      <c r="B258" s="84"/>
      <c r="C258" s="88">
        <v>9150000</v>
      </c>
      <c r="D258" s="172">
        <v>3</v>
      </c>
      <c r="E258" s="172">
        <v>20.5</v>
      </c>
      <c r="F258" s="172">
        <v>10</v>
      </c>
      <c r="G258" s="172">
        <v>10.6</v>
      </c>
      <c r="H258" s="172">
        <v>19</v>
      </c>
      <c r="I258" s="172">
        <v>16.3</v>
      </c>
      <c r="J258" s="172">
        <v>1</v>
      </c>
      <c r="K258" s="172">
        <v>80.400000000000006</v>
      </c>
    </row>
    <row r="259" spans="1:11" hidden="1" x14ac:dyDescent="0.2">
      <c r="A259" s="84" t="s">
        <v>313</v>
      </c>
      <c r="B259" s="84"/>
      <c r="C259" s="88">
        <v>2090000</v>
      </c>
      <c r="D259" s="172">
        <v>15.8</v>
      </c>
      <c r="E259" s="172">
        <v>22.3</v>
      </c>
      <c r="F259" s="172">
        <v>39.799999999999997</v>
      </c>
      <c r="G259" s="172">
        <v>62</v>
      </c>
      <c r="H259" s="172">
        <v>60.6</v>
      </c>
      <c r="I259" s="172">
        <v>58.5</v>
      </c>
      <c r="J259" s="172">
        <v>20.2</v>
      </c>
      <c r="K259" s="172">
        <v>279</v>
      </c>
    </row>
    <row r="260" spans="1:11" hidden="1" x14ac:dyDescent="0.2">
      <c r="A260" s="84" t="s">
        <v>314</v>
      </c>
      <c r="B260" s="84"/>
      <c r="C260" s="88">
        <v>2110000</v>
      </c>
      <c r="D260" s="172">
        <v>25.6</v>
      </c>
      <c r="E260" s="172">
        <v>66.7</v>
      </c>
      <c r="F260" s="172">
        <v>115.5</v>
      </c>
      <c r="G260" s="172">
        <v>118.5</v>
      </c>
      <c r="H260" s="172">
        <v>118.8</v>
      </c>
      <c r="I260" s="172">
        <v>85.8</v>
      </c>
      <c r="J260" s="172">
        <v>20.5</v>
      </c>
      <c r="K260" s="172">
        <v>551.4</v>
      </c>
    </row>
    <row r="261" spans="1:11" hidden="1" x14ac:dyDescent="0.2">
      <c r="A261" s="84" t="s">
        <v>315</v>
      </c>
      <c r="B261" s="84"/>
      <c r="C261" s="88">
        <v>2120000</v>
      </c>
      <c r="D261" s="172">
        <v>15.8</v>
      </c>
      <c r="E261" s="172">
        <v>73.900000000000006</v>
      </c>
      <c r="F261" s="172">
        <v>91.4</v>
      </c>
      <c r="G261" s="172">
        <v>114.8</v>
      </c>
      <c r="H261" s="172">
        <v>111.7</v>
      </c>
      <c r="I261" s="172">
        <v>86.3</v>
      </c>
      <c r="J261" s="172">
        <v>10.6</v>
      </c>
      <c r="K261" s="172">
        <v>504.5</v>
      </c>
    </row>
    <row r="262" spans="1:11" hidden="1" x14ac:dyDescent="0.2">
      <c r="A262" s="84" t="s">
        <v>316</v>
      </c>
      <c r="B262" s="84"/>
      <c r="C262" s="88">
        <v>2150000</v>
      </c>
      <c r="D262" s="172">
        <v>7</v>
      </c>
      <c r="E262" s="172">
        <v>12</v>
      </c>
      <c r="F262" s="172">
        <v>16.600000000000001</v>
      </c>
      <c r="G262" s="172">
        <v>24.6</v>
      </c>
      <c r="H262" s="172">
        <v>18.5</v>
      </c>
      <c r="I262" s="172">
        <v>8.8000000000000007</v>
      </c>
      <c r="J262" s="172">
        <v>0</v>
      </c>
      <c r="K262" s="172">
        <v>87.5</v>
      </c>
    </row>
    <row r="263" spans="1:11" hidden="1" x14ac:dyDescent="0.2">
      <c r="A263" s="84" t="s">
        <v>317</v>
      </c>
      <c r="B263" s="84"/>
      <c r="C263" s="88">
        <v>7350000</v>
      </c>
      <c r="D263" s="172">
        <v>21.5</v>
      </c>
      <c r="E263" s="172">
        <v>63.9</v>
      </c>
      <c r="F263" s="172">
        <v>55.2</v>
      </c>
      <c r="G263" s="172">
        <v>106.8</v>
      </c>
      <c r="H263" s="172">
        <v>109.1</v>
      </c>
      <c r="I263" s="172">
        <v>68.2</v>
      </c>
      <c r="J263" s="172">
        <v>9.1</v>
      </c>
      <c r="K263" s="172">
        <v>433.8</v>
      </c>
    </row>
    <row r="264" spans="1:11" hidden="1" x14ac:dyDescent="0.2">
      <c r="A264" s="84" t="s">
        <v>318</v>
      </c>
      <c r="B264" s="84"/>
      <c r="C264" s="88">
        <v>2170000</v>
      </c>
      <c r="D264" s="172">
        <v>12.1</v>
      </c>
      <c r="E264" s="172">
        <v>48.6</v>
      </c>
      <c r="F264" s="172">
        <v>64.900000000000006</v>
      </c>
      <c r="G264" s="172">
        <v>74.3</v>
      </c>
      <c r="H264" s="172">
        <v>60.5</v>
      </c>
      <c r="I264" s="172">
        <v>60.2</v>
      </c>
      <c r="J264" s="172">
        <v>7.7</v>
      </c>
      <c r="K264" s="172">
        <v>328.4</v>
      </c>
    </row>
    <row r="265" spans="1:11" hidden="1" x14ac:dyDescent="0.2">
      <c r="A265" s="84" t="s">
        <v>319</v>
      </c>
      <c r="B265" s="84"/>
      <c r="C265" s="88">
        <v>2100000</v>
      </c>
      <c r="D265" s="172">
        <v>18</v>
      </c>
      <c r="E265" s="172">
        <v>34.200000000000003</v>
      </c>
      <c r="F265" s="172">
        <v>74.2</v>
      </c>
      <c r="G265" s="172">
        <v>92.2</v>
      </c>
      <c r="H265" s="172">
        <v>98.3</v>
      </c>
      <c r="I265" s="172">
        <v>88.6</v>
      </c>
      <c r="J265" s="172">
        <v>16.8</v>
      </c>
      <c r="K265" s="172">
        <v>422.3</v>
      </c>
    </row>
    <row r="266" spans="1:11" hidden="1" x14ac:dyDescent="0.2">
      <c r="A266" s="84" t="s">
        <v>320</v>
      </c>
      <c r="B266" s="84"/>
      <c r="C266" s="88">
        <v>4060000</v>
      </c>
      <c r="D266" s="172">
        <v>3</v>
      </c>
      <c r="E266" s="172">
        <v>12</v>
      </c>
      <c r="F266" s="172">
        <v>29</v>
      </c>
      <c r="G266" s="172">
        <v>29</v>
      </c>
      <c r="H266" s="172">
        <v>21</v>
      </c>
      <c r="I266" s="172">
        <v>14</v>
      </c>
      <c r="J266" s="172">
        <v>5</v>
      </c>
      <c r="K266" s="172">
        <v>113</v>
      </c>
    </row>
    <row r="267" spans="1:11" hidden="1" x14ac:dyDescent="0.2">
      <c r="A267" s="84" t="s">
        <v>321</v>
      </c>
      <c r="B267" s="84"/>
      <c r="C267" s="88">
        <v>7300000</v>
      </c>
      <c r="D267" s="172">
        <v>5.3</v>
      </c>
      <c r="E267" s="172">
        <v>26.3</v>
      </c>
      <c r="F267" s="172">
        <v>42.3</v>
      </c>
      <c r="G267" s="172">
        <v>35.1</v>
      </c>
      <c r="H267" s="172">
        <v>45.1</v>
      </c>
      <c r="I267" s="172">
        <v>28.7</v>
      </c>
      <c r="J267" s="172">
        <v>3.8</v>
      </c>
      <c r="K267" s="172">
        <v>186.6</v>
      </c>
    </row>
    <row r="268" spans="1:11" hidden="1" x14ac:dyDescent="0.2">
      <c r="A268" s="84" t="s">
        <v>322</v>
      </c>
      <c r="B268" s="84"/>
      <c r="C268" s="88">
        <v>2130000</v>
      </c>
      <c r="D268" s="172">
        <v>9.4</v>
      </c>
      <c r="E268" s="172">
        <v>44.5</v>
      </c>
      <c r="F268" s="172">
        <v>45.2</v>
      </c>
      <c r="G268" s="172">
        <v>72</v>
      </c>
      <c r="H268" s="172">
        <v>60.1</v>
      </c>
      <c r="I268" s="172">
        <v>29.6</v>
      </c>
      <c r="J268" s="172">
        <v>6.5</v>
      </c>
      <c r="K268" s="172">
        <v>267.2</v>
      </c>
    </row>
    <row r="269" spans="1:11" hidden="1" x14ac:dyDescent="0.2">
      <c r="A269" s="84" t="s">
        <v>323</v>
      </c>
      <c r="B269" s="84"/>
      <c r="C269" s="88">
        <v>2140000</v>
      </c>
      <c r="D269" s="172">
        <v>11</v>
      </c>
      <c r="E269" s="172">
        <v>38</v>
      </c>
      <c r="F269" s="172">
        <v>69.2</v>
      </c>
      <c r="G269" s="172">
        <v>89</v>
      </c>
      <c r="H269" s="172">
        <v>74.400000000000006</v>
      </c>
      <c r="I269" s="172">
        <v>31.8</v>
      </c>
      <c r="J269" s="172">
        <v>3.4</v>
      </c>
      <c r="K269" s="172">
        <v>316.8</v>
      </c>
    </row>
    <row r="270" spans="1:11" ht="25.5" hidden="1" x14ac:dyDescent="0.2">
      <c r="A270" s="84" t="s">
        <v>324</v>
      </c>
      <c r="B270" s="84"/>
      <c r="C270" s="88">
        <v>8530000</v>
      </c>
      <c r="D270" s="172">
        <v>5.9</v>
      </c>
      <c r="E270" s="172">
        <v>12.2</v>
      </c>
      <c r="F270" s="172">
        <v>36.700000000000003</v>
      </c>
      <c r="G270" s="172">
        <v>35.6</v>
      </c>
      <c r="H270" s="172">
        <v>25.8</v>
      </c>
      <c r="I270" s="172">
        <v>39.200000000000003</v>
      </c>
      <c r="J270" s="172">
        <v>11.9</v>
      </c>
      <c r="K270" s="172">
        <v>167.3</v>
      </c>
    </row>
    <row r="271" spans="1:11" ht="25.5" hidden="1" x14ac:dyDescent="0.2">
      <c r="A271" s="84" t="s">
        <v>325</v>
      </c>
      <c r="B271" s="84"/>
      <c r="C271" s="88">
        <v>8510000</v>
      </c>
      <c r="D271" s="172">
        <v>0.3</v>
      </c>
      <c r="E271" s="172">
        <v>8.6999999999999993</v>
      </c>
      <c r="F271" s="172">
        <v>17.399999999999999</v>
      </c>
      <c r="G271" s="172">
        <v>11.2</v>
      </c>
      <c r="H271" s="172">
        <v>19.7</v>
      </c>
      <c r="I271" s="172">
        <v>8.1</v>
      </c>
      <c r="J271" s="172">
        <v>1</v>
      </c>
      <c r="K271" s="172">
        <v>66.400000000000006</v>
      </c>
    </row>
    <row r="272" spans="1:11" hidden="1" x14ac:dyDescent="0.2">
      <c r="A272" s="84" t="s">
        <v>326</v>
      </c>
      <c r="B272" s="84"/>
      <c r="C272" s="88">
        <v>2180000</v>
      </c>
      <c r="D272" s="172">
        <v>19.5</v>
      </c>
      <c r="E272" s="172">
        <v>41.5</v>
      </c>
      <c r="F272" s="172">
        <v>68.599999999999994</v>
      </c>
      <c r="G272" s="172">
        <v>73.599999999999994</v>
      </c>
      <c r="H272" s="172">
        <v>64.2</v>
      </c>
      <c r="I272" s="172">
        <v>41.7</v>
      </c>
      <c r="J272" s="172">
        <v>2</v>
      </c>
      <c r="K272" s="172">
        <v>311.10000000000002</v>
      </c>
    </row>
    <row r="273" spans="1:12" x14ac:dyDescent="0.2">
      <c r="A273" s="84" t="s">
        <v>327</v>
      </c>
      <c r="B273" s="84" t="s">
        <v>353</v>
      </c>
      <c r="C273" s="88">
        <v>2190000</v>
      </c>
      <c r="D273" s="172">
        <v>8</v>
      </c>
      <c r="E273" s="172">
        <v>34</v>
      </c>
      <c r="F273" s="172">
        <v>53.2</v>
      </c>
      <c r="G273" s="172">
        <v>70.599999999999994</v>
      </c>
      <c r="H273" s="172">
        <v>60.6</v>
      </c>
      <c r="I273" s="172">
        <v>43.5</v>
      </c>
      <c r="J273" s="172">
        <v>4</v>
      </c>
      <c r="K273" s="172">
        <v>273.89999999999998</v>
      </c>
      <c r="L273" s="179"/>
    </row>
    <row r="274" spans="1:12" hidden="1" x14ac:dyDescent="0.2">
      <c r="A274" s="84" t="s">
        <v>328</v>
      </c>
      <c r="B274" s="84"/>
      <c r="C274" s="88">
        <v>2200000</v>
      </c>
      <c r="D274" s="172">
        <v>18.5</v>
      </c>
      <c r="E274" s="172">
        <v>57.5</v>
      </c>
      <c r="F274" s="172">
        <v>98.4</v>
      </c>
      <c r="G274" s="172">
        <v>113.9</v>
      </c>
      <c r="H274" s="172">
        <v>101.4</v>
      </c>
      <c r="I274" s="172">
        <v>71.7</v>
      </c>
      <c r="J274" s="172">
        <v>18.2</v>
      </c>
      <c r="K274" s="172">
        <v>479.7</v>
      </c>
    </row>
    <row r="275" spans="1:12" hidden="1" x14ac:dyDescent="0.2">
      <c r="A275" s="84" t="s">
        <v>329</v>
      </c>
      <c r="B275" s="84"/>
      <c r="C275" s="88">
        <v>2210000</v>
      </c>
      <c r="D275" s="172">
        <v>2.5</v>
      </c>
      <c r="E275" s="172">
        <v>14</v>
      </c>
      <c r="F275" s="172">
        <v>11.5</v>
      </c>
      <c r="G275" s="172">
        <v>24.8</v>
      </c>
      <c r="H275" s="172">
        <v>22.8</v>
      </c>
      <c r="I275" s="172">
        <v>9.1999999999999993</v>
      </c>
      <c r="J275" s="172">
        <v>1.8</v>
      </c>
      <c r="K275" s="172">
        <v>86.7</v>
      </c>
    </row>
    <row r="276" spans="1:12" x14ac:dyDescent="0.2">
      <c r="A276" s="84" t="s">
        <v>330</v>
      </c>
      <c r="B276" s="84" t="s">
        <v>353</v>
      </c>
      <c r="C276" s="88">
        <v>8550000</v>
      </c>
      <c r="D276" s="172">
        <v>2</v>
      </c>
      <c r="E276" s="172">
        <v>12</v>
      </c>
      <c r="F276" s="172">
        <v>17</v>
      </c>
      <c r="G276" s="172">
        <v>19</v>
      </c>
      <c r="H276" s="172">
        <v>20</v>
      </c>
      <c r="I276" s="172">
        <v>13</v>
      </c>
      <c r="J276" s="172">
        <v>1</v>
      </c>
      <c r="K276" s="172">
        <v>84</v>
      </c>
      <c r="L276" s="179"/>
    </row>
    <row r="277" spans="1:12" x14ac:dyDescent="0.2">
      <c r="A277" s="84" t="s">
        <v>331</v>
      </c>
      <c r="B277" s="84" t="s">
        <v>353</v>
      </c>
      <c r="C277" s="88">
        <v>7400000</v>
      </c>
      <c r="D277" s="172">
        <v>4</v>
      </c>
      <c r="E277" s="172">
        <v>10</v>
      </c>
      <c r="F277" s="172">
        <v>29.8</v>
      </c>
      <c r="G277" s="172">
        <v>41.9</v>
      </c>
      <c r="H277" s="172">
        <v>32.9</v>
      </c>
      <c r="I277" s="172">
        <v>28.7</v>
      </c>
      <c r="J277" s="172">
        <v>7.6</v>
      </c>
      <c r="K277" s="172">
        <v>154.9</v>
      </c>
      <c r="L277" s="179"/>
    </row>
    <row r="278" spans="1:12" ht="25.5" hidden="1" x14ac:dyDescent="0.2">
      <c r="A278" s="84" t="s">
        <v>332</v>
      </c>
      <c r="B278" s="84"/>
      <c r="C278" s="88">
        <v>35150000</v>
      </c>
      <c r="D278" s="172">
        <v>3</v>
      </c>
      <c r="E278" s="172">
        <v>7</v>
      </c>
      <c r="F278" s="172">
        <v>4</v>
      </c>
      <c r="G278" s="172">
        <v>1.2</v>
      </c>
      <c r="H278" s="172">
        <v>2</v>
      </c>
      <c r="I278" s="172">
        <v>1.6</v>
      </c>
      <c r="J278" s="172">
        <v>0</v>
      </c>
      <c r="K278" s="172">
        <v>18.8</v>
      </c>
    </row>
    <row r="279" spans="1:12" hidden="1" x14ac:dyDescent="0.2">
      <c r="A279" s="84" t="s">
        <v>333</v>
      </c>
      <c r="B279" s="84"/>
      <c r="C279" s="88">
        <v>2230000</v>
      </c>
      <c r="D279" s="172">
        <v>4</v>
      </c>
      <c r="E279" s="172">
        <v>8</v>
      </c>
      <c r="F279" s="172">
        <v>14</v>
      </c>
      <c r="G279" s="172">
        <v>17.8</v>
      </c>
      <c r="H279" s="172">
        <v>27.7</v>
      </c>
      <c r="I279" s="172">
        <v>13</v>
      </c>
      <c r="J279" s="172">
        <v>3</v>
      </c>
      <c r="K279" s="172">
        <v>87.5</v>
      </c>
    </row>
    <row r="280" spans="1:12" hidden="1" x14ac:dyDescent="0.2">
      <c r="A280" s="84" t="s">
        <v>334</v>
      </c>
      <c r="B280" s="84"/>
      <c r="C280" s="88">
        <v>2240000</v>
      </c>
      <c r="D280" s="172">
        <v>0</v>
      </c>
      <c r="E280" s="172">
        <v>2.7</v>
      </c>
      <c r="F280" s="172">
        <v>8.1</v>
      </c>
      <c r="G280" s="172">
        <v>10.199999999999999</v>
      </c>
      <c r="H280" s="172">
        <v>10.4</v>
      </c>
      <c r="I280" s="172">
        <v>8.6</v>
      </c>
      <c r="J280" s="172">
        <v>4.9000000000000004</v>
      </c>
      <c r="K280" s="172">
        <v>44.8</v>
      </c>
    </row>
    <row r="281" spans="1:12" hidden="1" x14ac:dyDescent="0.2">
      <c r="A281" s="84" t="s">
        <v>335</v>
      </c>
      <c r="B281" s="84"/>
      <c r="C281" s="88">
        <v>2260000</v>
      </c>
      <c r="D281" s="172">
        <v>4.4000000000000004</v>
      </c>
      <c r="E281" s="172">
        <v>25</v>
      </c>
      <c r="F281" s="172">
        <v>44</v>
      </c>
      <c r="G281" s="172">
        <v>46.9</v>
      </c>
      <c r="H281" s="172">
        <v>38</v>
      </c>
      <c r="I281" s="172">
        <v>49</v>
      </c>
      <c r="J281" s="172">
        <v>8</v>
      </c>
      <c r="K281" s="172">
        <v>215.4</v>
      </c>
    </row>
    <row r="282" spans="1:12" hidden="1" x14ac:dyDescent="0.2">
      <c r="A282" s="84" t="s">
        <v>336</v>
      </c>
      <c r="B282" s="84"/>
      <c r="C282" s="88">
        <v>2270000</v>
      </c>
      <c r="D282" s="172">
        <v>16.5</v>
      </c>
      <c r="E282" s="172">
        <v>19.100000000000001</v>
      </c>
      <c r="F282" s="172">
        <v>41.5</v>
      </c>
      <c r="G282" s="172">
        <v>38.6</v>
      </c>
      <c r="H282" s="172">
        <v>42.5</v>
      </c>
      <c r="I282" s="172">
        <v>47.8</v>
      </c>
      <c r="J282" s="172">
        <v>6.3</v>
      </c>
      <c r="K282" s="172">
        <v>212.2</v>
      </c>
    </row>
    <row r="283" spans="1:12" hidden="1" x14ac:dyDescent="0.2">
      <c r="A283" s="84" t="s">
        <v>337</v>
      </c>
      <c r="B283" s="84"/>
      <c r="C283" s="88">
        <v>8600000</v>
      </c>
      <c r="D283" s="172">
        <v>3</v>
      </c>
      <c r="E283" s="172">
        <v>14</v>
      </c>
      <c r="F283" s="172">
        <v>18.600000000000001</v>
      </c>
      <c r="G283" s="172">
        <v>20</v>
      </c>
      <c r="H283" s="172">
        <v>29.9</v>
      </c>
      <c r="I283" s="172">
        <v>18.5</v>
      </c>
      <c r="J283" s="172">
        <v>8</v>
      </c>
      <c r="K283" s="172">
        <v>112</v>
      </c>
    </row>
    <row r="284" spans="1:12" ht="25.5" hidden="1" x14ac:dyDescent="0.2">
      <c r="A284" s="84" t="s">
        <v>338</v>
      </c>
      <c r="B284" s="84"/>
      <c r="C284" s="88">
        <v>35010000</v>
      </c>
      <c r="D284" s="172">
        <v>8</v>
      </c>
      <c r="E284" s="172">
        <v>7</v>
      </c>
      <c r="F284" s="172">
        <v>17</v>
      </c>
      <c r="G284" s="172">
        <v>8</v>
      </c>
      <c r="H284" s="172">
        <v>6</v>
      </c>
      <c r="I284" s="172">
        <v>6</v>
      </c>
      <c r="J284" s="172">
        <v>5</v>
      </c>
      <c r="K284" s="172">
        <v>57</v>
      </c>
    </row>
    <row r="285" spans="1:12" hidden="1" x14ac:dyDescent="0.2">
      <c r="A285" s="84" t="s">
        <v>339</v>
      </c>
      <c r="B285" s="84"/>
      <c r="C285" s="88">
        <v>2290000</v>
      </c>
      <c r="D285" s="172">
        <v>19.3</v>
      </c>
      <c r="E285" s="172">
        <v>95.6</v>
      </c>
      <c r="F285" s="172">
        <v>153.1</v>
      </c>
      <c r="G285" s="172">
        <v>150.19999999999999</v>
      </c>
      <c r="H285" s="172">
        <v>180.7</v>
      </c>
      <c r="I285" s="172">
        <v>130.4</v>
      </c>
      <c r="J285" s="172">
        <v>28.5</v>
      </c>
      <c r="K285" s="172">
        <v>757.8</v>
      </c>
    </row>
    <row r="286" spans="1:12" hidden="1" x14ac:dyDescent="0.2">
      <c r="A286" s="84" t="s">
        <v>340</v>
      </c>
      <c r="B286" s="84"/>
      <c r="C286" s="88">
        <v>2300000</v>
      </c>
      <c r="D286" s="172">
        <v>1</v>
      </c>
      <c r="E286" s="172">
        <v>1.5</v>
      </c>
      <c r="F286" s="172">
        <v>6.8</v>
      </c>
      <c r="G286" s="172">
        <v>4.3</v>
      </c>
      <c r="H286" s="172">
        <v>8</v>
      </c>
      <c r="I286" s="172">
        <v>4.5</v>
      </c>
      <c r="J286" s="172">
        <v>0.7</v>
      </c>
      <c r="K286" s="172">
        <v>26.8</v>
      </c>
    </row>
    <row r="287" spans="1:12" x14ac:dyDescent="0.2">
      <c r="A287" s="84" t="s">
        <v>341</v>
      </c>
      <c r="B287" s="84" t="s">
        <v>353</v>
      </c>
      <c r="C287" s="88">
        <v>2310000</v>
      </c>
      <c r="D287" s="172">
        <v>12</v>
      </c>
      <c r="E287" s="172">
        <v>40.700000000000003</v>
      </c>
      <c r="F287" s="172">
        <v>71.900000000000006</v>
      </c>
      <c r="G287" s="172">
        <v>91.9</v>
      </c>
      <c r="H287" s="172">
        <v>68.5</v>
      </c>
      <c r="I287" s="172">
        <v>41.9</v>
      </c>
      <c r="J287" s="172">
        <v>8.3000000000000007</v>
      </c>
      <c r="K287" s="172">
        <v>335.2</v>
      </c>
      <c r="L287" s="179"/>
    </row>
    <row r="288" spans="1:12" hidden="1" x14ac:dyDescent="0.2">
      <c r="A288" s="84" t="s">
        <v>342</v>
      </c>
      <c r="B288" s="84"/>
      <c r="C288" s="88">
        <v>7450000</v>
      </c>
      <c r="D288" s="172">
        <v>17.7</v>
      </c>
      <c r="E288" s="172">
        <v>33.5</v>
      </c>
      <c r="F288" s="172">
        <v>52.7</v>
      </c>
      <c r="G288" s="172">
        <v>79.900000000000006</v>
      </c>
      <c r="H288" s="172">
        <v>93.4</v>
      </c>
      <c r="I288" s="172">
        <v>63.6</v>
      </c>
      <c r="J288" s="172">
        <v>5.9</v>
      </c>
      <c r="K288" s="172">
        <v>346.7</v>
      </c>
    </row>
    <row r="289" spans="1:12" hidden="1" x14ac:dyDescent="0.2">
      <c r="A289" s="84" t="s">
        <v>343</v>
      </c>
      <c r="B289" s="84"/>
      <c r="C289" s="88">
        <v>2340000</v>
      </c>
      <c r="D289" s="172">
        <v>0</v>
      </c>
      <c r="E289" s="172">
        <v>1</v>
      </c>
      <c r="F289" s="172">
        <v>5</v>
      </c>
      <c r="G289" s="172">
        <v>5.4</v>
      </c>
      <c r="H289" s="172">
        <v>5.2</v>
      </c>
      <c r="I289" s="172">
        <v>2</v>
      </c>
      <c r="J289" s="172">
        <v>3</v>
      </c>
      <c r="K289" s="172">
        <v>21.6</v>
      </c>
    </row>
    <row r="290" spans="1:12" ht="25.5" hidden="1" x14ac:dyDescent="0.2">
      <c r="A290" s="84" t="s">
        <v>344</v>
      </c>
      <c r="B290" s="84"/>
      <c r="C290" s="88">
        <v>35080000</v>
      </c>
      <c r="D290" s="172">
        <v>9</v>
      </c>
      <c r="E290" s="172">
        <v>8</v>
      </c>
      <c r="F290" s="172">
        <v>2.9</v>
      </c>
      <c r="G290" s="172">
        <v>2</v>
      </c>
      <c r="H290" s="172">
        <v>1</v>
      </c>
      <c r="I290" s="172">
        <v>2</v>
      </c>
      <c r="J290" s="172">
        <v>0</v>
      </c>
      <c r="K290" s="172">
        <v>24.9</v>
      </c>
    </row>
    <row r="291" spans="1:12" hidden="1" x14ac:dyDescent="0.2">
      <c r="A291" s="84" t="s">
        <v>345</v>
      </c>
      <c r="B291" s="84"/>
      <c r="C291" s="88">
        <v>4930000</v>
      </c>
      <c r="D291" s="172">
        <v>12.5</v>
      </c>
      <c r="E291" s="172">
        <v>14</v>
      </c>
      <c r="F291" s="172">
        <v>10.8</v>
      </c>
      <c r="G291" s="172">
        <v>3</v>
      </c>
      <c r="H291" s="172">
        <v>2</v>
      </c>
      <c r="I291" s="172">
        <v>0</v>
      </c>
      <c r="J291" s="172">
        <v>1</v>
      </c>
      <c r="K291" s="172">
        <v>43.3</v>
      </c>
    </row>
    <row r="292" spans="1:12" hidden="1" x14ac:dyDescent="0.2">
      <c r="A292" s="84" t="s">
        <v>346</v>
      </c>
      <c r="B292" s="84"/>
      <c r="C292" s="88">
        <v>4940000</v>
      </c>
      <c r="D292" s="172">
        <v>31.3</v>
      </c>
      <c r="E292" s="172">
        <v>37</v>
      </c>
      <c r="F292" s="172">
        <v>11.6</v>
      </c>
      <c r="G292" s="172">
        <v>5.8</v>
      </c>
      <c r="H292" s="172">
        <v>2.5</v>
      </c>
      <c r="I292" s="172">
        <v>2</v>
      </c>
      <c r="J292" s="172">
        <v>0</v>
      </c>
      <c r="K292" s="172">
        <v>90.2</v>
      </c>
    </row>
    <row r="293" spans="1:12" ht="25.5" hidden="1" x14ac:dyDescent="0.2">
      <c r="A293" s="84" t="s">
        <v>347</v>
      </c>
      <c r="B293" s="84"/>
      <c r="C293" s="88">
        <v>35060000</v>
      </c>
      <c r="D293" s="172">
        <v>10.9</v>
      </c>
      <c r="E293" s="172">
        <v>19.3</v>
      </c>
      <c r="F293" s="172">
        <v>11</v>
      </c>
      <c r="G293" s="172">
        <v>2</v>
      </c>
      <c r="H293" s="172">
        <v>0.8</v>
      </c>
      <c r="I293" s="172">
        <v>0</v>
      </c>
      <c r="J293" s="172">
        <v>1.5</v>
      </c>
      <c r="K293" s="172">
        <v>45.5</v>
      </c>
    </row>
    <row r="294" spans="1:12" hidden="1" x14ac:dyDescent="0.2">
      <c r="A294" s="84" t="s">
        <v>348</v>
      </c>
      <c r="B294" s="84"/>
      <c r="C294" s="88">
        <v>7500000</v>
      </c>
      <c r="D294" s="172">
        <v>7.5</v>
      </c>
      <c r="E294" s="172">
        <v>13</v>
      </c>
      <c r="F294" s="172">
        <v>29.9</v>
      </c>
      <c r="G294" s="172">
        <v>31.5</v>
      </c>
      <c r="H294" s="172">
        <v>37.1</v>
      </c>
      <c r="I294" s="172">
        <v>33.9</v>
      </c>
      <c r="J294" s="172">
        <v>8.8000000000000007</v>
      </c>
      <c r="K294" s="172">
        <v>161.69999999999999</v>
      </c>
    </row>
    <row r="295" spans="1:12" ht="25.5" hidden="1" x14ac:dyDescent="0.2">
      <c r="A295" s="84" t="s">
        <v>349</v>
      </c>
      <c r="B295" s="84"/>
      <c r="C295" s="88">
        <v>4970000</v>
      </c>
      <c r="D295" s="172">
        <v>8.3000000000000007</v>
      </c>
      <c r="E295" s="172">
        <v>29.6</v>
      </c>
      <c r="F295" s="172">
        <v>14.9</v>
      </c>
      <c r="G295" s="172">
        <v>14.8</v>
      </c>
      <c r="H295" s="172">
        <v>14.7</v>
      </c>
      <c r="I295" s="172">
        <v>6</v>
      </c>
      <c r="J295" s="172">
        <v>2.2999999999999998</v>
      </c>
      <c r="K295" s="172">
        <v>90.5</v>
      </c>
    </row>
    <row r="296" spans="1:12" ht="25.5" hidden="1" x14ac:dyDescent="0.2">
      <c r="A296" s="84" t="s">
        <v>350</v>
      </c>
      <c r="B296" s="84"/>
      <c r="C296" s="88">
        <v>4790000</v>
      </c>
      <c r="D296" s="172">
        <v>4</v>
      </c>
      <c r="E296" s="172">
        <v>17</v>
      </c>
      <c r="F296" s="172">
        <v>15.1</v>
      </c>
      <c r="G296" s="172">
        <v>14</v>
      </c>
      <c r="H296" s="172">
        <v>7</v>
      </c>
      <c r="I296" s="172">
        <v>8</v>
      </c>
      <c r="J296" s="172">
        <v>2</v>
      </c>
      <c r="K296" s="172">
        <v>67.099999999999994</v>
      </c>
    </row>
    <row r="297" spans="1:12" hidden="1" x14ac:dyDescent="0.2">
      <c r="A297" s="84" t="s">
        <v>351</v>
      </c>
      <c r="B297" s="84"/>
      <c r="C297" s="88">
        <v>2360000</v>
      </c>
      <c r="D297" s="172">
        <v>25.5</v>
      </c>
      <c r="E297" s="172">
        <v>92</v>
      </c>
      <c r="F297" s="172">
        <v>127</v>
      </c>
      <c r="G297" s="172">
        <v>181.8</v>
      </c>
      <c r="H297" s="172">
        <v>223.6</v>
      </c>
      <c r="I297" s="172">
        <v>164.4</v>
      </c>
      <c r="J297" s="172">
        <v>37.200000000000003</v>
      </c>
      <c r="K297" s="172">
        <v>851.5</v>
      </c>
    </row>
    <row r="298" spans="1:12" hidden="1" x14ac:dyDescent="0.2">
      <c r="A298" s="84" t="s">
        <v>352</v>
      </c>
      <c r="B298" s="84"/>
      <c r="C298" s="88">
        <v>2380000</v>
      </c>
      <c r="D298" s="172">
        <v>3</v>
      </c>
      <c r="E298" s="172">
        <v>17.7</v>
      </c>
      <c r="F298" s="172">
        <v>23.3</v>
      </c>
      <c r="G298" s="172">
        <v>28.8</v>
      </c>
      <c r="H298" s="172">
        <v>24.3</v>
      </c>
      <c r="I298" s="172">
        <v>17.3</v>
      </c>
      <c r="J298" s="172">
        <v>1</v>
      </c>
      <c r="K298" s="172">
        <v>115.4</v>
      </c>
    </row>
    <row r="299" spans="1:12" x14ac:dyDescent="0.2">
      <c r="A299" s="84" t="s">
        <v>353</v>
      </c>
      <c r="B299" s="84" t="s">
        <v>353</v>
      </c>
      <c r="C299" s="88">
        <v>2390000</v>
      </c>
      <c r="D299" s="172">
        <v>42.3</v>
      </c>
      <c r="E299" s="172">
        <v>151.1</v>
      </c>
      <c r="F299" s="172">
        <v>192.5</v>
      </c>
      <c r="G299" s="172">
        <v>277.10000000000002</v>
      </c>
      <c r="H299" s="172">
        <v>237.7</v>
      </c>
      <c r="I299" s="172">
        <v>143.1</v>
      </c>
      <c r="J299" s="172">
        <v>26</v>
      </c>
      <c r="K299" s="172">
        <v>1069.8</v>
      </c>
      <c r="L299" s="179"/>
    </row>
    <row r="300" spans="1:12" x14ac:dyDescent="0.2">
      <c r="A300" s="84" t="s">
        <v>354</v>
      </c>
      <c r="B300" s="84" t="s">
        <v>353</v>
      </c>
      <c r="C300" s="88">
        <v>2400000</v>
      </c>
      <c r="D300" s="172">
        <v>0</v>
      </c>
      <c r="E300" s="172">
        <v>5.5</v>
      </c>
      <c r="F300" s="172">
        <v>8.9</v>
      </c>
      <c r="G300" s="172">
        <v>7.4</v>
      </c>
      <c r="H300" s="172">
        <v>1.7</v>
      </c>
      <c r="I300" s="172">
        <v>7.8</v>
      </c>
      <c r="J300" s="172">
        <v>0.9</v>
      </c>
      <c r="K300" s="172">
        <v>32.200000000000003</v>
      </c>
      <c r="L300" s="179"/>
    </row>
    <row r="301" spans="1:12" hidden="1" x14ac:dyDescent="0.2">
      <c r="A301" s="84" t="s">
        <v>355</v>
      </c>
      <c r="B301" s="84"/>
      <c r="C301" s="88">
        <v>4870000</v>
      </c>
      <c r="D301" s="172">
        <v>11.9</v>
      </c>
      <c r="E301" s="172">
        <v>69.3</v>
      </c>
      <c r="F301" s="172">
        <v>46.5</v>
      </c>
      <c r="G301" s="172">
        <v>24.3</v>
      </c>
      <c r="H301" s="172">
        <v>16</v>
      </c>
      <c r="I301" s="172">
        <v>8</v>
      </c>
      <c r="J301" s="172">
        <v>2</v>
      </c>
      <c r="K301" s="172">
        <v>178</v>
      </c>
    </row>
    <row r="302" spans="1:12" hidden="1" x14ac:dyDescent="0.2">
      <c r="A302" s="84" t="s">
        <v>356</v>
      </c>
      <c r="B302" s="84"/>
      <c r="C302" s="88">
        <v>2420000</v>
      </c>
      <c r="D302" s="172">
        <v>3</v>
      </c>
      <c r="E302" s="172">
        <v>1</v>
      </c>
      <c r="F302" s="172">
        <v>4</v>
      </c>
      <c r="G302" s="172">
        <v>6</v>
      </c>
      <c r="H302" s="172">
        <v>12.1</v>
      </c>
      <c r="I302" s="172">
        <v>11</v>
      </c>
      <c r="J302" s="172">
        <v>2.9</v>
      </c>
      <c r="K302" s="172">
        <v>39.9</v>
      </c>
    </row>
    <row r="303" spans="1:12" hidden="1" x14ac:dyDescent="0.2">
      <c r="A303" s="84" t="s">
        <v>357</v>
      </c>
      <c r="B303" s="84"/>
      <c r="C303" s="88">
        <v>7530000</v>
      </c>
      <c r="D303" s="172">
        <v>12</v>
      </c>
      <c r="E303" s="172">
        <v>30.8</v>
      </c>
      <c r="F303" s="172">
        <v>44.6</v>
      </c>
      <c r="G303" s="172">
        <v>56</v>
      </c>
      <c r="H303" s="172">
        <v>81.5</v>
      </c>
      <c r="I303" s="172">
        <v>42.5</v>
      </c>
      <c r="J303" s="172">
        <v>7.4</v>
      </c>
      <c r="K303" s="172">
        <v>274.7</v>
      </c>
    </row>
    <row r="304" spans="1:12" hidden="1" x14ac:dyDescent="0.2">
      <c r="A304" s="84" t="s">
        <v>358</v>
      </c>
      <c r="B304" s="84"/>
      <c r="C304" s="88">
        <v>7780000</v>
      </c>
      <c r="D304" s="172">
        <v>4</v>
      </c>
      <c r="E304" s="172">
        <v>22.8</v>
      </c>
      <c r="F304" s="172">
        <v>34.5</v>
      </c>
      <c r="G304" s="172">
        <v>49.6</v>
      </c>
      <c r="H304" s="172">
        <v>50.1</v>
      </c>
      <c r="I304" s="172">
        <v>26.8</v>
      </c>
      <c r="J304" s="172">
        <v>2</v>
      </c>
      <c r="K304" s="172">
        <v>189.7</v>
      </c>
    </row>
    <row r="305" spans="1:12" hidden="1" x14ac:dyDescent="0.2">
      <c r="A305" s="84" t="s">
        <v>359</v>
      </c>
      <c r="B305" s="84"/>
      <c r="C305" s="88">
        <v>2430000</v>
      </c>
      <c r="D305" s="172">
        <v>39.200000000000003</v>
      </c>
      <c r="E305" s="172">
        <v>165.4</v>
      </c>
      <c r="F305" s="172">
        <v>264.39999999999998</v>
      </c>
      <c r="G305" s="172">
        <v>245.7</v>
      </c>
      <c r="H305" s="172">
        <v>201.4</v>
      </c>
      <c r="I305" s="172">
        <v>169.3</v>
      </c>
      <c r="J305" s="172">
        <v>67.5</v>
      </c>
      <c r="K305" s="172">
        <v>1153</v>
      </c>
    </row>
    <row r="306" spans="1:12" hidden="1" x14ac:dyDescent="0.2">
      <c r="A306" s="84" t="s">
        <v>360</v>
      </c>
      <c r="B306" s="84"/>
      <c r="C306" s="88">
        <v>7550000</v>
      </c>
      <c r="D306" s="172">
        <v>2</v>
      </c>
      <c r="E306" s="172">
        <v>21</v>
      </c>
      <c r="F306" s="172">
        <v>18.600000000000001</v>
      </c>
      <c r="G306" s="172">
        <v>21.5</v>
      </c>
      <c r="H306" s="172">
        <v>15</v>
      </c>
      <c r="I306" s="172">
        <v>15.5</v>
      </c>
      <c r="J306" s="172">
        <v>4</v>
      </c>
      <c r="K306" s="172">
        <v>97.6</v>
      </c>
    </row>
    <row r="307" spans="1:12" hidden="1" x14ac:dyDescent="0.2">
      <c r="A307" s="84" t="s">
        <v>361</v>
      </c>
      <c r="B307" s="84"/>
      <c r="C307" s="88">
        <v>2440000</v>
      </c>
      <c r="D307" s="172">
        <v>21.6</v>
      </c>
      <c r="E307" s="172">
        <v>82.9</v>
      </c>
      <c r="F307" s="172">
        <v>91.3</v>
      </c>
      <c r="G307" s="172">
        <v>83.4</v>
      </c>
      <c r="H307" s="172">
        <v>74</v>
      </c>
      <c r="I307" s="172">
        <v>64</v>
      </c>
      <c r="J307" s="172">
        <v>24.3</v>
      </c>
      <c r="K307" s="172">
        <v>441.4</v>
      </c>
    </row>
    <row r="308" spans="1:12" hidden="1" x14ac:dyDescent="0.2">
      <c r="A308" s="84" t="s">
        <v>362</v>
      </c>
      <c r="B308" s="84"/>
      <c r="C308" s="88">
        <v>2460000</v>
      </c>
      <c r="D308" s="172">
        <v>21.4</v>
      </c>
      <c r="E308" s="172">
        <v>82.9</v>
      </c>
      <c r="F308" s="172">
        <v>121.3</v>
      </c>
      <c r="G308" s="172">
        <v>101.1</v>
      </c>
      <c r="H308" s="172">
        <v>107.9</v>
      </c>
      <c r="I308" s="172">
        <v>85.1</v>
      </c>
      <c r="J308" s="172">
        <v>10.3</v>
      </c>
      <c r="K308" s="172">
        <v>530.1</v>
      </c>
    </row>
    <row r="309" spans="1:12" hidden="1" x14ac:dyDescent="0.2">
      <c r="A309" s="84" t="s">
        <v>363</v>
      </c>
      <c r="B309" s="84"/>
      <c r="C309" s="88">
        <v>2480000</v>
      </c>
      <c r="D309" s="172">
        <v>56</v>
      </c>
      <c r="E309" s="172">
        <v>198.3</v>
      </c>
      <c r="F309" s="172">
        <v>198.6</v>
      </c>
      <c r="G309" s="172">
        <v>150</v>
      </c>
      <c r="H309" s="172">
        <v>106.7</v>
      </c>
      <c r="I309" s="172">
        <v>92.5</v>
      </c>
      <c r="J309" s="172">
        <v>14.5</v>
      </c>
      <c r="K309" s="172">
        <v>816.5</v>
      </c>
    </row>
    <row r="310" spans="1:12" hidden="1" x14ac:dyDescent="0.2">
      <c r="A310" s="84" t="s">
        <v>364</v>
      </c>
      <c r="B310" s="84"/>
      <c r="C310" s="88">
        <v>2490000</v>
      </c>
      <c r="D310" s="172">
        <v>2</v>
      </c>
      <c r="E310" s="172">
        <v>4.3</v>
      </c>
      <c r="F310" s="172">
        <v>4</v>
      </c>
      <c r="G310" s="172">
        <v>8.1999999999999993</v>
      </c>
      <c r="H310" s="172">
        <v>8.8000000000000007</v>
      </c>
      <c r="I310" s="172">
        <v>5.8</v>
      </c>
      <c r="J310" s="172">
        <v>1.9</v>
      </c>
      <c r="K310" s="172">
        <v>35</v>
      </c>
    </row>
    <row r="311" spans="1:12" x14ac:dyDescent="0.2">
      <c r="A311" s="84" t="s">
        <v>365</v>
      </c>
      <c r="B311" s="84" t="s">
        <v>353</v>
      </c>
      <c r="C311" s="88">
        <v>4830000</v>
      </c>
      <c r="D311" s="172">
        <v>11</v>
      </c>
      <c r="E311" s="172">
        <v>26</v>
      </c>
      <c r="F311" s="172">
        <v>25</v>
      </c>
      <c r="G311" s="172">
        <v>18.2</v>
      </c>
      <c r="H311" s="172">
        <v>2</v>
      </c>
      <c r="I311" s="172">
        <v>4.4000000000000004</v>
      </c>
      <c r="J311" s="172">
        <v>1</v>
      </c>
      <c r="K311" s="172">
        <v>87.6</v>
      </c>
      <c r="L311" s="179"/>
    </row>
    <row r="312" spans="1:12" hidden="1" x14ac:dyDescent="0.2">
      <c r="A312" s="84" t="s">
        <v>366</v>
      </c>
      <c r="B312" s="84"/>
      <c r="C312" s="88">
        <v>4820000</v>
      </c>
      <c r="D312" s="172">
        <v>2</v>
      </c>
      <c r="E312" s="172">
        <v>4</v>
      </c>
      <c r="F312" s="172">
        <v>9.3000000000000007</v>
      </c>
      <c r="G312" s="172">
        <v>9.5</v>
      </c>
      <c r="H312" s="172">
        <v>13.6</v>
      </c>
      <c r="I312" s="172">
        <v>8.4</v>
      </c>
      <c r="J312" s="172">
        <v>0.1</v>
      </c>
      <c r="K312" s="172">
        <v>46.9</v>
      </c>
    </row>
    <row r="313" spans="1:12" hidden="1" x14ac:dyDescent="0.2">
      <c r="A313" s="84" t="s">
        <v>367</v>
      </c>
      <c r="B313" s="84"/>
      <c r="C313" s="88">
        <v>2500000</v>
      </c>
      <c r="D313" s="172">
        <v>1</v>
      </c>
      <c r="E313" s="172">
        <v>5.8</v>
      </c>
      <c r="F313" s="172">
        <v>10.1</v>
      </c>
      <c r="G313" s="172">
        <v>18.399999999999999</v>
      </c>
      <c r="H313" s="172">
        <v>19.100000000000001</v>
      </c>
      <c r="I313" s="172">
        <v>9.6</v>
      </c>
      <c r="J313" s="172">
        <v>2.6</v>
      </c>
      <c r="K313" s="172">
        <v>66.599999999999994</v>
      </c>
    </row>
    <row r="314" spans="1:12" x14ac:dyDescent="0.2">
      <c r="A314" s="84" t="s">
        <v>368</v>
      </c>
      <c r="B314" s="84" t="s">
        <v>353</v>
      </c>
      <c r="C314" s="88">
        <v>2510000</v>
      </c>
      <c r="D314" s="172">
        <v>14</v>
      </c>
      <c r="E314" s="172">
        <v>83.1</v>
      </c>
      <c r="F314" s="172">
        <v>45.3</v>
      </c>
      <c r="G314" s="172">
        <v>49.3</v>
      </c>
      <c r="H314" s="172">
        <v>69.599999999999994</v>
      </c>
      <c r="I314" s="172">
        <v>45.4</v>
      </c>
      <c r="J314" s="172">
        <v>13.7</v>
      </c>
      <c r="K314" s="172">
        <v>320.39999999999998</v>
      </c>
      <c r="L314" s="179"/>
    </row>
    <row r="315" spans="1:12" hidden="1" x14ac:dyDescent="0.2">
      <c r="A315" s="84" t="s">
        <v>369</v>
      </c>
      <c r="B315" s="84"/>
      <c r="C315" s="88">
        <v>2520000</v>
      </c>
      <c r="D315" s="172">
        <v>3</v>
      </c>
      <c r="E315" s="172">
        <v>23.9</v>
      </c>
      <c r="F315" s="172">
        <v>22.9</v>
      </c>
      <c r="G315" s="172">
        <v>37.5</v>
      </c>
      <c r="H315" s="172">
        <v>37</v>
      </c>
      <c r="I315" s="172">
        <v>26.4</v>
      </c>
      <c r="J315" s="172">
        <v>4.8</v>
      </c>
      <c r="K315" s="172">
        <v>155.4</v>
      </c>
    </row>
    <row r="316" spans="1:12" hidden="1" x14ac:dyDescent="0.2">
      <c r="A316" s="84" t="s">
        <v>370</v>
      </c>
      <c r="B316" s="84"/>
      <c r="C316" s="88">
        <v>2530000</v>
      </c>
      <c r="D316" s="172">
        <v>0</v>
      </c>
      <c r="E316" s="172">
        <v>1.4</v>
      </c>
      <c r="F316" s="172">
        <v>1.2</v>
      </c>
      <c r="G316" s="172">
        <v>3.8</v>
      </c>
      <c r="H316" s="172">
        <v>3.1</v>
      </c>
      <c r="I316" s="172">
        <v>4.9000000000000004</v>
      </c>
      <c r="J316" s="172">
        <v>1.5</v>
      </c>
      <c r="K316" s="172">
        <v>15.8</v>
      </c>
    </row>
    <row r="317" spans="1:12" hidden="1" x14ac:dyDescent="0.2">
      <c r="A317" s="84" t="s">
        <v>371</v>
      </c>
      <c r="B317" s="84"/>
      <c r="C317" s="88">
        <v>4840000</v>
      </c>
      <c r="D317" s="172">
        <v>62.7</v>
      </c>
      <c r="E317" s="172">
        <v>75.5</v>
      </c>
      <c r="F317" s="172">
        <v>21.7</v>
      </c>
      <c r="G317" s="172">
        <v>10</v>
      </c>
      <c r="H317" s="172">
        <v>6</v>
      </c>
      <c r="I317" s="172">
        <v>0</v>
      </c>
      <c r="J317" s="172">
        <v>0</v>
      </c>
      <c r="K317" s="172">
        <v>175.9</v>
      </c>
    </row>
    <row r="318" spans="1:12" hidden="1" x14ac:dyDescent="0.2">
      <c r="A318" s="84" t="s">
        <v>372</v>
      </c>
      <c r="B318" s="84"/>
      <c r="C318" s="88">
        <v>4410000</v>
      </c>
      <c r="D318" s="172">
        <v>9.6999999999999993</v>
      </c>
      <c r="E318" s="172">
        <v>24.3</v>
      </c>
      <c r="F318" s="172">
        <v>27.5</v>
      </c>
      <c r="G318" s="172">
        <v>22.2</v>
      </c>
      <c r="H318" s="172">
        <v>23.9</v>
      </c>
      <c r="I318" s="172">
        <v>18.7</v>
      </c>
      <c r="J318" s="172">
        <v>8.8000000000000007</v>
      </c>
      <c r="K318" s="172">
        <v>135.1</v>
      </c>
    </row>
    <row r="319" spans="1:12" hidden="1" x14ac:dyDescent="0.2">
      <c r="A319" s="84" t="s">
        <v>373</v>
      </c>
      <c r="B319" s="84"/>
      <c r="C319" s="88">
        <v>2580000</v>
      </c>
      <c r="D319" s="172">
        <v>62.5</v>
      </c>
      <c r="E319" s="172">
        <v>113.3</v>
      </c>
      <c r="F319" s="172">
        <v>132.30000000000001</v>
      </c>
      <c r="G319" s="172">
        <v>138.4</v>
      </c>
      <c r="H319" s="172">
        <v>157.80000000000001</v>
      </c>
      <c r="I319" s="172">
        <v>107.9</v>
      </c>
      <c r="J319" s="172">
        <v>34.799999999999997</v>
      </c>
      <c r="K319" s="172">
        <v>746.8</v>
      </c>
    </row>
    <row r="320" spans="1:12" hidden="1" x14ac:dyDescent="0.2">
      <c r="A320" s="84" t="s">
        <v>374</v>
      </c>
      <c r="B320" s="84"/>
      <c r="C320" s="88">
        <v>4850000</v>
      </c>
      <c r="D320" s="172">
        <v>14</v>
      </c>
      <c r="E320" s="172">
        <v>26.3</v>
      </c>
      <c r="F320" s="172">
        <v>15</v>
      </c>
      <c r="G320" s="172">
        <v>6</v>
      </c>
      <c r="H320" s="172">
        <v>3.8</v>
      </c>
      <c r="I320" s="172">
        <v>3</v>
      </c>
      <c r="J320" s="172">
        <v>1</v>
      </c>
      <c r="K320" s="172">
        <v>69</v>
      </c>
    </row>
    <row r="321" spans="1:12" hidden="1" x14ac:dyDescent="0.2">
      <c r="A321" s="84" t="s">
        <v>375</v>
      </c>
      <c r="B321" s="84"/>
      <c r="C321" s="88">
        <v>2610000</v>
      </c>
      <c r="D321" s="172">
        <v>20</v>
      </c>
      <c r="E321" s="172">
        <v>40.1</v>
      </c>
      <c r="F321" s="172">
        <v>44.3</v>
      </c>
      <c r="G321" s="172">
        <v>87.4</v>
      </c>
      <c r="H321" s="172">
        <v>91.8</v>
      </c>
      <c r="I321" s="172">
        <v>80.599999999999994</v>
      </c>
      <c r="J321" s="172">
        <v>14.3</v>
      </c>
      <c r="K321" s="172">
        <v>378.5</v>
      </c>
    </row>
    <row r="322" spans="1:12" hidden="1" x14ac:dyDescent="0.2">
      <c r="A322" s="84" t="s">
        <v>376</v>
      </c>
      <c r="B322" s="84"/>
      <c r="C322" s="88">
        <v>2620000</v>
      </c>
      <c r="D322" s="172">
        <v>20.3</v>
      </c>
      <c r="E322" s="172">
        <v>80.7</v>
      </c>
      <c r="F322" s="172">
        <v>65.400000000000006</v>
      </c>
      <c r="G322" s="172">
        <v>71.2</v>
      </c>
      <c r="H322" s="172">
        <v>63</v>
      </c>
      <c r="I322" s="172">
        <v>44.5</v>
      </c>
      <c r="J322" s="172">
        <v>11.5</v>
      </c>
      <c r="K322" s="172">
        <v>356.5</v>
      </c>
    </row>
    <row r="323" spans="1:12" hidden="1" x14ac:dyDescent="0.2">
      <c r="A323" s="84" t="s">
        <v>377</v>
      </c>
      <c r="B323" s="84"/>
      <c r="C323" s="88">
        <v>2630000</v>
      </c>
      <c r="D323" s="172">
        <v>0</v>
      </c>
      <c r="E323" s="172">
        <v>2.4</v>
      </c>
      <c r="F323" s="172">
        <v>2.2000000000000002</v>
      </c>
      <c r="G323" s="172">
        <v>1.2</v>
      </c>
      <c r="H323" s="172">
        <v>0.6</v>
      </c>
      <c r="I323" s="172">
        <v>4.5</v>
      </c>
      <c r="J323" s="172">
        <v>1.9</v>
      </c>
      <c r="K323" s="172">
        <v>12.7</v>
      </c>
    </row>
    <row r="324" spans="1:12" x14ac:dyDescent="0.2">
      <c r="A324" s="84" t="s">
        <v>378</v>
      </c>
      <c r="B324" s="84" t="s">
        <v>353</v>
      </c>
      <c r="C324" s="88">
        <v>2640000</v>
      </c>
      <c r="D324" s="172">
        <v>22.6</v>
      </c>
      <c r="E324" s="172">
        <v>44.9</v>
      </c>
      <c r="F324" s="172">
        <v>73.8</v>
      </c>
      <c r="G324" s="172">
        <v>67.2</v>
      </c>
      <c r="H324" s="172">
        <v>103.9</v>
      </c>
      <c r="I324" s="172">
        <v>80.599999999999994</v>
      </c>
      <c r="J324" s="172">
        <v>13.8</v>
      </c>
      <c r="K324" s="172">
        <v>406.8</v>
      </c>
      <c r="L324" s="179"/>
    </row>
    <row r="325" spans="1:12" hidden="1" x14ac:dyDescent="0.2">
      <c r="A325" s="84" t="s">
        <v>379</v>
      </c>
      <c r="B325" s="84"/>
      <c r="C325" s="88">
        <v>2650000</v>
      </c>
      <c r="D325" s="172">
        <v>8.8000000000000007</v>
      </c>
      <c r="E325" s="172">
        <v>30</v>
      </c>
      <c r="F325" s="172">
        <v>59</v>
      </c>
      <c r="G325" s="172">
        <v>53.1</v>
      </c>
      <c r="H325" s="172">
        <v>58.3</v>
      </c>
      <c r="I325" s="172">
        <v>47</v>
      </c>
      <c r="J325" s="172">
        <v>11.4</v>
      </c>
      <c r="K325" s="172">
        <v>267.60000000000002</v>
      </c>
    </row>
    <row r="326" spans="1:12" hidden="1" x14ac:dyDescent="0.2">
      <c r="A326" s="84" t="s">
        <v>380</v>
      </c>
      <c r="B326" s="84"/>
      <c r="C326" s="88">
        <v>4860000</v>
      </c>
      <c r="D326" s="172">
        <v>19</v>
      </c>
      <c r="E326" s="172">
        <v>21.9</v>
      </c>
      <c r="F326" s="172">
        <v>20</v>
      </c>
      <c r="G326" s="172">
        <v>16</v>
      </c>
      <c r="H326" s="172">
        <v>11</v>
      </c>
      <c r="I326" s="172">
        <v>4</v>
      </c>
      <c r="J326" s="172">
        <v>0.5</v>
      </c>
      <c r="K326" s="172">
        <v>92.4</v>
      </c>
    </row>
    <row r="327" spans="1:12" hidden="1" x14ac:dyDescent="0.2">
      <c r="A327" s="84" t="s">
        <v>381</v>
      </c>
      <c r="B327" s="84"/>
      <c r="C327" s="88">
        <v>2660000</v>
      </c>
      <c r="D327" s="172">
        <v>14.9</v>
      </c>
      <c r="E327" s="172">
        <v>67.5</v>
      </c>
      <c r="F327" s="172">
        <v>80.099999999999994</v>
      </c>
      <c r="G327" s="172">
        <v>87.7</v>
      </c>
      <c r="H327" s="172">
        <v>89.7</v>
      </c>
      <c r="I327" s="172">
        <v>64.3</v>
      </c>
      <c r="J327" s="172">
        <v>20</v>
      </c>
      <c r="K327" s="172">
        <v>424.1</v>
      </c>
    </row>
    <row r="328" spans="1:12" ht="25.5" hidden="1" x14ac:dyDescent="0.2">
      <c r="A328" s="84" t="s">
        <v>382</v>
      </c>
      <c r="B328" s="84"/>
      <c r="C328" s="88">
        <v>8710000</v>
      </c>
      <c r="D328" s="172">
        <v>3</v>
      </c>
      <c r="E328" s="172">
        <v>21</v>
      </c>
      <c r="F328" s="172">
        <v>40.5</v>
      </c>
      <c r="G328" s="172">
        <v>38.6</v>
      </c>
      <c r="H328" s="172">
        <v>47.5</v>
      </c>
      <c r="I328" s="172">
        <v>38.700000000000003</v>
      </c>
      <c r="J328" s="172">
        <v>2</v>
      </c>
      <c r="K328" s="172">
        <v>191.4</v>
      </c>
    </row>
    <row r="329" spans="1:12" hidden="1" x14ac:dyDescent="0.2">
      <c r="A329" s="84" t="s">
        <v>383</v>
      </c>
      <c r="B329" s="84"/>
      <c r="C329" s="88">
        <v>2690000</v>
      </c>
      <c r="D329" s="172">
        <v>3</v>
      </c>
      <c r="E329" s="172">
        <v>3.6</v>
      </c>
      <c r="F329" s="172">
        <v>14.3</v>
      </c>
      <c r="G329" s="172">
        <v>18</v>
      </c>
      <c r="H329" s="172">
        <v>18</v>
      </c>
      <c r="I329" s="172">
        <v>12.7</v>
      </c>
      <c r="J329" s="172">
        <v>1.3</v>
      </c>
      <c r="K329" s="172">
        <v>70.900000000000006</v>
      </c>
    </row>
    <row r="330" spans="1:12" hidden="1" x14ac:dyDescent="0.2">
      <c r="A330" s="84" t="s">
        <v>384</v>
      </c>
      <c r="B330" s="84"/>
      <c r="C330" s="88">
        <v>2710000</v>
      </c>
      <c r="D330" s="172">
        <v>47</v>
      </c>
      <c r="E330" s="172">
        <v>138</v>
      </c>
      <c r="F330" s="172">
        <v>139.69999999999999</v>
      </c>
      <c r="G330" s="172">
        <v>170.8</v>
      </c>
      <c r="H330" s="172">
        <v>166.9</v>
      </c>
      <c r="I330" s="172">
        <v>115.9</v>
      </c>
      <c r="J330" s="172">
        <v>19.8</v>
      </c>
      <c r="K330" s="172">
        <v>798.1</v>
      </c>
    </row>
    <row r="331" spans="1:12" hidden="1" x14ac:dyDescent="0.2">
      <c r="A331" s="84" t="s">
        <v>385</v>
      </c>
      <c r="B331" s="84"/>
      <c r="C331" s="88">
        <v>2720000</v>
      </c>
      <c r="D331" s="172">
        <v>2</v>
      </c>
      <c r="E331" s="172">
        <v>0.7</v>
      </c>
      <c r="F331" s="172">
        <v>6.4</v>
      </c>
      <c r="G331" s="172">
        <v>12</v>
      </c>
      <c r="H331" s="172">
        <v>5.2</v>
      </c>
      <c r="I331" s="172">
        <v>6.9</v>
      </c>
      <c r="J331" s="172">
        <v>2.2999999999999998</v>
      </c>
      <c r="K331" s="172">
        <v>35.4</v>
      </c>
    </row>
    <row r="332" spans="1:12" hidden="1" x14ac:dyDescent="0.2">
      <c r="A332" s="84" t="s">
        <v>386</v>
      </c>
      <c r="B332" s="84"/>
      <c r="C332" s="88">
        <v>4770000</v>
      </c>
      <c r="D332" s="172">
        <v>3</v>
      </c>
      <c r="E332" s="172">
        <v>4.2</v>
      </c>
      <c r="F332" s="172">
        <v>16</v>
      </c>
      <c r="G332" s="172">
        <v>13</v>
      </c>
      <c r="H332" s="172">
        <v>13.2</v>
      </c>
      <c r="I332" s="172">
        <v>7.5</v>
      </c>
      <c r="J332" s="172">
        <v>1</v>
      </c>
      <c r="K332" s="172">
        <v>57.9</v>
      </c>
    </row>
    <row r="333" spans="1:12" x14ac:dyDescent="0.2">
      <c r="A333" s="84" t="s">
        <v>387</v>
      </c>
      <c r="B333" s="84" t="s">
        <v>353</v>
      </c>
      <c r="C333" s="88">
        <v>7600000</v>
      </c>
      <c r="D333" s="172">
        <v>8</v>
      </c>
      <c r="E333" s="172">
        <v>31.5</v>
      </c>
      <c r="F333" s="172">
        <v>42.1</v>
      </c>
      <c r="G333" s="172">
        <v>55.1</v>
      </c>
      <c r="H333" s="172">
        <v>42.3</v>
      </c>
      <c r="I333" s="172">
        <v>40.9</v>
      </c>
      <c r="J333" s="172">
        <v>3</v>
      </c>
      <c r="K333" s="172">
        <v>222.9</v>
      </c>
      <c r="L333" s="179"/>
    </row>
    <row r="334" spans="1:12" ht="25.5" hidden="1" x14ac:dyDescent="0.2">
      <c r="A334" s="84" t="s">
        <v>388</v>
      </c>
      <c r="B334" s="84"/>
      <c r="C334" s="88">
        <v>4740000</v>
      </c>
      <c r="D334" s="172">
        <v>6</v>
      </c>
      <c r="E334" s="172">
        <v>12</v>
      </c>
      <c r="F334" s="172">
        <v>15.6</v>
      </c>
      <c r="G334" s="172">
        <v>7.9</v>
      </c>
      <c r="H334" s="172">
        <v>10</v>
      </c>
      <c r="I334" s="172">
        <v>6.9</v>
      </c>
      <c r="J334" s="172">
        <v>0.6</v>
      </c>
      <c r="K334" s="172">
        <v>59.1</v>
      </c>
    </row>
    <row r="335" spans="1:12" hidden="1" x14ac:dyDescent="0.2">
      <c r="A335" s="84" t="s">
        <v>389</v>
      </c>
      <c r="B335" s="84"/>
      <c r="C335" s="88">
        <v>2730000</v>
      </c>
      <c r="D335" s="172">
        <v>10</v>
      </c>
      <c r="E335" s="172">
        <v>25.2</v>
      </c>
      <c r="F335" s="172">
        <v>47.1</v>
      </c>
      <c r="G335" s="172">
        <v>68.2</v>
      </c>
      <c r="H335" s="172">
        <v>50</v>
      </c>
      <c r="I335" s="172">
        <v>25.8</v>
      </c>
      <c r="J335" s="172">
        <v>2.8</v>
      </c>
      <c r="K335" s="172">
        <v>229.1</v>
      </c>
    </row>
    <row r="336" spans="1:12" hidden="1" x14ac:dyDescent="0.2">
      <c r="A336" s="84" t="s">
        <v>390</v>
      </c>
      <c r="B336" s="84"/>
      <c r="C336" s="88">
        <v>7630000</v>
      </c>
      <c r="D336" s="172">
        <v>6</v>
      </c>
      <c r="E336" s="172">
        <v>15</v>
      </c>
      <c r="F336" s="172">
        <v>27.9</v>
      </c>
      <c r="G336" s="172">
        <v>35.5</v>
      </c>
      <c r="H336" s="172">
        <v>16.3</v>
      </c>
      <c r="I336" s="172">
        <v>23.9</v>
      </c>
      <c r="J336" s="172">
        <v>2.2999999999999998</v>
      </c>
      <c r="K336" s="172">
        <v>126.7</v>
      </c>
    </row>
    <row r="337" spans="1:12" hidden="1" x14ac:dyDescent="0.2">
      <c r="A337" s="84" t="s">
        <v>391</v>
      </c>
      <c r="B337" s="84"/>
      <c r="C337" s="88">
        <v>2740000</v>
      </c>
      <c r="D337" s="172">
        <v>33.5</v>
      </c>
      <c r="E337" s="172">
        <v>179.5</v>
      </c>
      <c r="F337" s="172">
        <v>157.9</v>
      </c>
      <c r="G337" s="172">
        <v>125.8</v>
      </c>
      <c r="H337" s="172">
        <v>122.8</v>
      </c>
      <c r="I337" s="172">
        <v>108.1</v>
      </c>
      <c r="J337" s="172">
        <v>28</v>
      </c>
      <c r="K337" s="172">
        <v>755.6</v>
      </c>
    </row>
    <row r="338" spans="1:12" hidden="1" x14ac:dyDescent="0.2">
      <c r="A338" s="84" t="s">
        <v>392</v>
      </c>
      <c r="B338" s="84"/>
      <c r="C338" s="88">
        <v>2780000</v>
      </c>
      <c r="D338" s="172">
        <v>10.7</v>
      </c>
      <c r="E338" s="172">
        <v>32.799999999999997</v>
      </c>
      <c r="F338" s="172">
        <v>45.1</v>
      </c>
      <c r="G338" s="172">
        <v>46.6</v>
      </c>
      <c r="H338" s="172">
        <v>62</v>
      </c>
      <c r="I338" s="172">
        <v>65.099999999999994</v>
      </c>
      <c r="J338" s="172">
        <v>10</v>
      </c>
      <c r="K338" s="172">
        <v>272.2</v>
      </c>
    </row>
    <row r="339" spans="1:12" ht="25.5" hidden="1" x14ac:dyDescent="0.2">
      <c r="A339" s="84" t="s">
        <v>393</v>
      </c>
      <c r="B339" s="84"/>
      <c r="C339" s="88">
        <v>8290000</v>
      </c>
      <c r="D339" s="172">
        <v>0</v>
      </c>
      <c r="E339" s="172">
        <v>20</v>
      </c>
      <c r="F339" s="172">
        <v>23</v>
      </c>
      <c r="G339" s="172">
        <v>25</v>
      </c>
      <c r="H339" s="172">
        <v>31.3</v>
      </c>
      <c r="I339" s="172">
        <v>23.3</v>
      </c>
      <c r="J339" s="172">
        <v>11.1</v>
      </c>
      <c r="K339" s="172">
        <v>133.69999999999999</v>
      </c>
    </row>
    <row r="340" spans="1:12" x14ac:dyDescent="0.2">
      <c r="A340" s="84" t="s">
        <v>394</v>
      </c>
      <c r="B340" s="84" t="s">
        <v>353</v>
      </c>
      <c r="C340" s="88">
        <v>4880000</v>
      </c>
      <c r="D340" s="172">
        <v>7.3</v>
      </c>
      <c r="E340" s="172">
        <v>30.8</v>
      </c>
      <c r="F340" s="172">
        <v>24.5</v>
      </c>
      <c r="G340" s="172">
        <v>24.9</v>
      </c>
      <c r="H340" s="172">
        <v>17.3</v>
      </c>
      <c r="I340" s="172">
        <v>17.100000000000001</v>
      </c>
      <c r="J340" s="172">
        <v>2</v>
      </c>
      <c r="K340" s="172">
        <v>123.9</v>
      </c>
      <c r="L340" s="179"/>
    </row>
    <row r="341" spans="1:12" x14ac:dyDescent="0.2">
      <c r="A341" s="84" t="s">
        <v>395</v>
      </c>
      <c r="B341" s="84" t="s">
        <v>353</v>
      </c>
      <c r="C341" s="88">
        <v>8730000</v>
      </c>
      <c r="D341" s="172">
        <v>2.7</v>
      </c>
      <c r="E341" s="172">
        <v>8.6999999999999993</v>
      </c>
      <c r="F341" s="172">
        <v>20.100000000000001</v>
      </c>
      <c r="G341" s="172">
        <v>20.8</v>
      </c>
      <c r="H341" s="172">
        <v>21</v>
      </c>
      <c r="I341" s="172">
        <v>19</v>
      </c>
      <c r="J341" s="172">
        <v>3</v>
      </c>
      <c r="K341" s="172">
        <v>95.3</v>
      </c>
      <c r="L341" s="179"/>
    </row>
    <row r="342" spans="1:12" hidden="1" x14ac:dyDescent="0.2">
      <c r="A342" s="84" t="s">
        <v>396</v>
      </c>
      <c r="B342" s="84"/>
      <c r="C342" s="88">
        <v>2750000</v>
      </c>
      <c r="D342" s="172">
        <v>2</v>
      </c>
      <c r="E342" s="172">
        <v>6.8</v>
      </c>
      <c r="F342" s="172">
        <v>8.5</v>
      </c>
      <c r="G342" s="172">
        <v>20.8</v>
      </c>
      <c r="H342" s="172">
        <v>20.5</v>
      </c>
      <c r="I342" s="172">
        <v>9.1999999999999993</v>
      </c>
      <c r="J342" s="172">
        <v>3.5</v>
      </c>
      <c r="K342" s="172">
        <v>71.3</v>
      </c>
    </row>
    <row r="343" spans="1:12" hidden="1" x14ac:dyDescent="0.2">
      <c r="A343" s="84" t="s">
        <v>397</v>
      </c>
      <c r="B343" s="84"/>
      <c r="C343" s="88">
        <v>2760000</v>
      </c>
      <c r="D343" s="172">
        <v>14.9</v>
      </c>
      <c r="E343" s="172">
        <v>32.9</v>
      </c>
      <c r="F343" s="172">
        <v>53.6</v>
      </c>
      <c r="G343" s="172">
        <v>68</v>
      </c>
      <c r="H343" s="172">
        <v>51.4</v>
      </c>
      <c r="I343" s="172">
        <v>24.4</v>
      </c>
      <c r="J343" s="172">
        <v>4.5</v>
      </c>
      <c r="K343" s="172">
        <v>249.7</v>
      </c>
    </row>
    <row r="344" spans="1:12" hidden="1" x14ac:dyDescent="0.2">
      <c r="A344" s="84" t="s">
        <v>398</v>
      </c>
      <c r="B344" s="84"/>
      <c r="C344" s="88">
        <v>2770000</v>
      </c>
      <c r="D344" s="172">
        <v>21.9</v>
      </c>
      <c r="E344" s="172">
        <v>57.8</v>
      </c>
      <c r="F344" s="172">
        <v>76</v>
      </c>
      <c r="G344" s="172">
        <v>63.8</v>
      </c>
      <c r="H344" s="172">
        <v>77</v>
      </c>
      <c r="I344" s="172">
        <v>41</v>
      </c>
      <c r="J344" s="172">
        <v>9</v>
      </c>
      <c r="K344" s="172">
        <v>346.5</v>
      </c>
    </row>
    <row r="345" spans="1:12" hidden="1" x14ac:dyDescent="0.2">
      <c r="A345" s="84" t="s">
        <v>399</v>
      </c>
      <c r="B345" s="84"/>
      <c r="C345" s="88">
        <v>8720000</v>
      </c>
      <c r="D345" s="172">
        <v>16</v>
      </c>
      <c r="E345" s="172">
        <v>23</v>
      </c>
      <c r="F345" s="172">
        <v>36</v>
      </c>
      <c r="G345" s="172">
        <v>47</v>
      </c>
      <c r="H345" s="172">
        <v>32</v>
      </c>
      <c r="I345" s="172">
        <v>33.5</v>
      </c>
      <c r="J345" s="172">
        <v>13</v>
      </c>
      <c r="K345" s="172">
        <v>200.5</v>
      </c>
    </row>
    <row r="346" spans="1:12" hidden="1" x14ac:dyDescent="0.2">
      <c r="A346" s="84" t="s">
        <v>400</v>
      </c>
      <c r="B346" s="84"/>
      <c r="C346" s="88">
        <v>7650000</v>
      </c>
      <c r="D346" s="172">
        <v>0</v>
      </c>
      <c r="E346" s="172">
        <v>12</v>
      </c>
      <c r="F346" s="172">
        <v>15.8</v>
      </c>
      <c r="G346" s="172">
        <v>43</v>
      </c>
      <c r="H346" s="172">
        <v>32.799999999999997</v>
      </c>
      <c r="I346" s="172">
        <v>37.4</v>
      </c>
      <c r="J346" s="172">
        <v>8.1999999999999993</v>
      </c>
      <c r="K346" s="172">
        <v>149.1</v>
      </c>
    </row>
    <row r="347" spans="1:12" ht="25.5" hidden="1" x14ac:dyDescent="0.2">
      <c r="A347" s="84" t="s">
        <v>401</v>
      </c>
      <c r="B347" s="84"/>
      <c r="C347" s="88">
        <v>8760000</v>
      </c>
      <c r="D347" s="172">
        <v>8</v>
      </c>
      <c r="E347" s="172">
        <v>17</v>
      </c>
      <c r="F347" s="172">
        <v>28</v>
      </c>
      <c r="G347" s="172">
        <v>40</v>
      </c>
      <c r="H347" s="172">
        <v>35</v>
      </c>
      <c r="I347" s="172">
        <v>33</v>
      </c>
      <c r="J347" s="172">
        <v>4</v>
      </c>
      <c r="K347" s="172">
        <v>165</v>
      </c>
    </row>
    <row r="348" spans="1:12" ht="25.5" hidden="1" x14ac:dyDescent="0.2">
      <c r="A348" s="84" t="s">
        <v>402</v>
      </c>
      <c r="B348" s="84"/>
      <c r="C348" s="88">
        <v>7660000</v>
      </c>
      <c r="D348" s="172">
        <v>11</v>
      </c>
      <c r="E348" s="172">
        <v>30</v>
      </c>
      <c r="F348" s="172">
        <v>53</v>
      </c>
      <c r="G348" s="172">
        <v>56.3</v>
      </c>
      <c r="H348" s="172">
        <v>46</v>
      </c>
      <c r="I348" s="172">
        <v>45</v>
      </c>
      <c r="J348" s="172">
        <v>8</v>
      </c>
      <c r="K348" s="172">
        <v>249.3</v>
      </c>
    </row>
    <row r="349" spans="1:12" hidden="1" x14ac:dyDescent="0.2">
      <c r="A349" s="84" t="s">
        <v>403</v>
      </c>
      <c r="B349" s="84"/>
      <c r="C349" s="88">
        <v>7670000</v>
      </c>
      <c r="D349" s="172">
        <v>13.7</v>
      </c>
      <c r="E349" s="172">
        <v>20</v>
      </c>
      <c r="F349" s="172">
        <v>37.799999999999997</v>
      </c>
      <c r="G349" s="172">
        <v>49.9</v>
      </c>
      <c r="H349" s="172">
        <v>51</v>
      </c>
      <c r="I349" s="172">
        <v>37.4</v>
      </c>
      <c r="J349" s="172">
        <v>3</v>
      </c>
      <c r="K349" s="172">
        <v>212.8</v>
      </c>
    </row>
    <row r="350" spans="1:12" hidden="1" x14ac:dyDescent="0.2">
      <c r="A350" s="84" t="s">
        <v>404</v>
      </c>
      <c r="B350" s="84"/>
      <c r="C350" s="88">
        <v>2810000</v>
      </c>
      <c r="D350" s="172">
        <v>254.1</v>
      </c>
      <c r="E350" s="172">
        <v>618.4</v>
      </c>
      <c r="F350" s="172">
        <v>684.2</v>
      </c>
      <c r="G350" s="172">
        <v>634.5</v>
      </c>
      <c r="H350" s="172">
        <v>712.3</v>
      </c>
      <c r="I350" s="172">
        <v>535</v>
      </c>
      <c r="J350" s="172">
        <v>133.80000000000001</v>
      </c>
      <c r="K350" s="172">
        <v>3572.4</v>
      </c>
    </row>
    <row r="351" spans="1:12" ht="25.5" hidden="1" x14ac:dyDescent="0.2">
      <c r="A351" s="84" t="s">
        <v>405</v>
      </c>
      <c r="B351" s="84"/>
      <c r="C351" s="88">
        <v>35100000</v>
      </c>
      <c r="D351" s="172">
        <v>12.5</v>
      </c>
      <c r="E351" s="172">
        <v>10.7</v>
      </c>
      <c r="F351" s="172">
        <v>8</v>
      </c>
      <c r="G351" s="172">
        <v>0.7</v>
      </c>
      <c r="H351" s="172">
        <v>0</v>
      </c>
      <c r="I351" s="172">
        <v>0</v>
      </c>
      <c r="J351" s="172">
        <v>0.2</v>
      </c>
      <c r="K351" s="172">
        <v>32.1</v>
      </c>
    </row>
    <row r="352" spans="1:12" hidden="1" x14ac:dyDescent="0.2">
      <c r="A352" s="84" t="s">
        <v>406</v>
      </c>
      <c r="B352" s="84"/>
      <c r="C352" s="88">
        <v>2840000</v>
      </c>
      <c r="D352" s="172">
        <v>13.6</v>
      </c>
      <c r="E352" s="172">
        <v>54.6</v>
      </c>
      <c r="F352" s="172">
        <v>68.099999999999994</v>
      </c>
      <c r="G352" s="172">
        <v>57.4</v>
      </c>
      <c r="H352" s="172">
        <v>74</v>
      </c>
      <c r="I352" s="172">
        <v>54.8</v>
      </c>
      <c r="J352" s="172">
        <v>15</v>
      </c>
      <c r="K352" s="172">
        <v>337.5</v>
      </c>
    </row>
    <row r="353" spans="1:11" hidden="1" x14ac:dyDescent="0.2">
      <c r="A353" s="84" t="s">
        <v>407</v>
      </c>
      <c r="B353" s="84"/>
      <c r="C353" s="88">
        <v>2850000</v>
      </c>
      <c r="D353" s="172">
        <v>30.3</v>
      </c>
      <c r="E353" s="172">
        <v>76.599999999999994</v>
      </c>
      <c r="F353" s="172">
        <v>106.4</v>
      </c>
      <c r="G353" s="172">
        <v>104</v>
      </c>
      <c r="H353" s="172">
        <v>74.2</v>
      </c>
      <c r="I353" s="172">
        <v>61.4</v>
      </c>
      <c r="J353" s="172">
        <v>10.7</v>
      </c>
      <c r="K353" s="172">
        <v>463.5</v>
      </c>
    </row>
    <row r="354" spans="1:11" hidden="1" x14ac:dyDescent="0.2">
      <c r="A354" s="84" t="s">
        <v>408</v>
      </c>
      <c r="B354" s="84"/>
      <c r="C354" s="88">
        <v>2870000</v>
      </c>
      <c r="D354" s="172">
        <v>1.1000000000000001</v>
      </c>
      <c r="E354" s="172">
        <v>16</v>
      </c>
      <c r="F354" s="172">
        <v>24.5</v>
      </c>
      <c r="G354" s="172">
        <v>23.5</v>
      </c>
      <c r="H354" s="172">
        <v>38.700000000000003</v>
      </c>
      <c r="I354" s="172">
        <v>20.8</v>
      </c>
      <c r="J354" s="172">
        <v>6.5</v>
      </c>
      <c r="K354" s="172">
        <v>131.1</v>
      </c>
    </row>
    <row r="355" spans="1:11" hidden="1" x14ac:dyDescent="0.2">
      <c r="A355" s="84" t="s">
        <v>409</v>
      </c>
      <c r="B355" s="84"/>
      <c r="C355" s="88">
        <v>4890000</v>
      </c>
      <c r="D355" s="172">
        <v>12.7</v>
      </c>
      <c r="E355" s="172">
        <v>25</v>
      </c>
      <c r="F355" s="172">
        <v>17.3</v>
      </c>
      <c r="G355" s="172">
        <v>27.5</v>
      </c>
      <c r="H355" s="172">
        <v>28.1</v>
      </c>
      <c r="I355" s="172">
        <v>15.6</v>
      </c>
      <c r="J355" s="172">
        <v>8.5</v>
      </c>
      <c r="K355" s="172">
        <v>134.69999999999999</v>
      </c>
    </row>
    <row r="356" spans="1:11" hidden="1" x14ac:dyDescent="0.2">
      <c r="A356" s="84" t="s">
        <v>410</v>
      </c>
      <c r="B356" s="84"/>
      <c r="C356" s="88">
        <v>2880000</v>
      </c>
      <c r="D356" s="172">
        <v>8.9</v>
      </c>
      <c r="E356" s="172">
        <v>51.4</v>
      </c>
      <c r="F356" s="172">
        <v>66</v>
      </c>
      <c r="G356" s="172">
        <v>92.3</v>
      </c>
      <c r="H356" s="172">
        <v>76.2</v>
      </c>
      <c r="I356" s="172">
        <v>65.599999999999994</v>
      </c>
      <c r="J356" s="172">
        <v>14.9</v>
      </c>
      <c r="K356" s="172">
        <v>375.3</v>
      </c>
    </row>
    <row r="357" spans="1:11" hidden="1" x14ac:dyDescent="0.2">
      <c r="A357" s="84" t="s">
        <v>411</v>
      </c>
      <c r="B357" s="84"/>
      <c r="C357" s="88">
        <v>2890000</v>
      </c>
      <c r="D357" s="172">
        <v>7.6</v>
      </c>
      <c r="E357" s="172">
        <v>11.4</v>
      </c>
      <c r="F357" s="172">
        <v>12.7</v>
      </c>
      <c r="G357" s="172">
        <v>8</v>
      </c>
      <c r="H357" s="172">
        <v>18.5</v>
      </c>
      <c r="I357" s="172">
        <v>8.1</v>
      </c>
      <c r="J357" s="172">
        <v>0.6</v>
      </c>
      <c r="K357" s="172">
        <v>66.8</v>
      </c>
    </row>
    <row r="358" spans="1:11" hidden="1" x14ac:dyDescent="0.2">
      <c r="A358" s="84" t="s">
        <v>412</v>
      </c>
      <c r="B358" s="84"/>
      <c r="C358" s="88">
        <v>2900000</v>
      </c>
      <c r="D358" s="172">
        <v>9.5</v>
      </c>
      <c r="E358" s="172">
        <v>23</v>
      </c>
      <c r="F358" s="172">
        <v>32.6</v>
      </c>
      <c r="G358" s="172">
        <v>59.6</v>
      </c>
      <c r="H358" s="172">
        <v>47.2</v>
      </c>
      <c r="I358" s="172">
        <v>28</v>
      </c>
      <c r="J358" s="172">
        <v>8.1999999999999993</v>
      </c>
      <c r="K358" s="172">
        <v>208.2</v>
      </c>
    </row>
    <row r="359" spans="1:11" hidden="1" x14ac:dyDescent="0.2">
      <c r="A359" s="84" t="s">
        <v>413</v>
      </c>
      <c r="B359" s="84"/>
      <c r="C359" s="88">
        <v>2910000</v>
      </c>
      <c r="D359" s="172">
        <v>14.6</v>
      </c>
      <c r="E359" s="172">
        <v>48.5</v>
      </c>
      <c r="F359" s="172">
        <v>64.599999999999994</v>
      </c>
      <c r="G359" s="172">
        <v>56.7</v>
      </c>
      <c r="H359" s="172">
        <v>77</v>
      </c>
      <c r="I359" s="172">
        <v>63.8</v>
      </c>
      <c r="J359" s="172">
        <v>14.5</v>
      </c>
      <c r="K359" s="172">
        <v>339.7</v>
      </c>
    </row>
    <row r="360" spans="1:11" hidden="1" x14ac:dyDescent="0.2">
      <c r="A360" s="84" t="s">
        <v>414</v>
      </c>
      <c r="B360" s="84"/>
      <c r="C360" s="88">
        <v>2920000</v>
      </c>
      <c r="D360" s="172">
        <v>9</v>
      </c>
      <c r="E360" s="172">
        <v>32</v>
      </c>
      <c r="F360" s="172">
        <v>68.8</v>
      </c>
      <c r="G360" s="172">
        <v>37.5</v>
      </c>
      <c r="H360" s="172">
        <v>59.6</v>
      </c>
      <c r="I360" s="172">
        <v>32.200000000000003</v>
      </c>
      <c r="J360" s="172">
        <v>4.9000000000000004</v>
      </c>
      <c r="K360" s="172">
        <v>244</v>
      </c>
    </row>
    <row r="361" spans="1:11" ht="25.5" hidden="1" x14ac:dyDescent="0.2">
      <c r="A361" s="84" t="s">
        <v>415</v>
      </c>
      <c r="B361" s="84"/>
      <c r="C361" s="88">
        <v>39020000</v>
      </c>
      <c r="D361" s="172">
        <v>4</v>
      </c>
      <c r="E361" s="172">
        <v>26</v>
      </c>
      <c r="F361" s="172">
        <v>16.100000000000001</v>
      </c>
      <c r="G361" s="172">
        <v>14.7</v>
      </c>
      <c r="H361" s="172">
        <v>9.1</v>
      </c>
      <c r="I361" s="172">
        <v>5</v>
      </c>
      <c r="J361" s="172">
        <v>2</v>
      </c>
      <c r="K361" s="172">
        <v>76.900000000000006</v>
      </c>
    </row>
    <row r="362" spans="1:11" hidden="1" x14ac:dyDescent="0.2">
      <c r="A362" s="84" t="s">
        <v>416</v>
      </c>
      <c r="B362" s="84"/>
      <c r="C362" s="88">
        <v>7700000</v>
      </c>
      <c r="D362" s="172">
        <v>7</v>
      </c>
      <c r="E362" s="172">
        <v>22.2</v>
      </c>
      <c r="F362" s="172">
        <v>40.299999999999997</v>
      </c>
      <c r="G362" s="172">
        <v>48.9</v>
      </c>
      <c r="H362" s="172">
        <v>57</v>
      </c>
      <c r="I362" s="172">
        <v>49.8</v>
      </c>
      <c r="J362" s="172">
        <v>6.4</v>
      </c>
      <c r="K362" s="172">
        <v>231.6</v>
      </c>
    </row>
    <row r="363" spans="1:11" hidden="1" x14ac:dyDescent="0.2">
      <c r="A363" s="84" t="s">
        <v>417</v>
      </c>
      <c r="B363" s="84"/>
      <c r="C363" s="88">
        <v>2930000</v>
      </c>
      <c r="D363" s="172">
        <v>43.3</v>
      </c>
      <c r="E363" s="172">
        <v>148.5</v>
      </c>
      <c r="F363" s="172">
        <v>163.5</v>
      </c>
      <c r="G363" s="172">
        <v>190</v>
      </c>
      <c r="H363" s="172">
        <v>206.6</v>
      </c>
      <c r="I363" s="172">
        <v>135.6</v>
      </c>
      <c r="J363" s="172">
        <v>26.1</v>
      </c>
      <c r="K363" s="172">
        <v>913.6</v>
      </c>
    </row>
    <row r="364" spans="1:11" hidden="1" x14ac:dyDescent="0.2">
      <c r="A364" s="84" t="s">
        <v>418</v>
      </c>
      <c r="B364" s="84"/>
      <c r="C364" s="88">
        <v>2950000</v>
      </c>
      <c r="D364" s="172">
        <v>43.5</v>
      </c>
      <c r="E364" s="172">
        <v>66.400000000000006</v>
      </c>
      <c r="F364" s="172">
        <v>75.900000000000006</v>
      </c>
      <c r="G364" s="172">
        <v>97.9</v>
      </c>
      <c r="H364" s="172">
        <v>121.1</v>
      </c>
      <c r="I364" s="172">
        <v>62.6</v>
      </c>
      <c r="J364" s="172">
        <v>10.9</v>
      </c>
      <c r="K364" s="172">
        <v>478.3</v>
      </c>
    </row>
    <row r="365" spans="1:11" hidden="1" x14ac:dyDescent="0.2">
      <c r="A365" s="84" t="s">
        <v>419</v>
      </c>
      <c r="B365" s="84"/>
      <c r="C365" s="88">
        <v>2960000</v>
      </c>
      <c r="D365" s="172">
        <v>2.4</v>
      </c>
      <c r="E365" s="172">
        <v>8.1999999999999993</v>
      </c>
      <c r="F365" s="172">
        <v>10.7</v>
      </c>
      <c r="G365" s="172">
        <v>21.9</v>
      </c>
      <c r="H365" s="172">
        <v>19.600000000000001</v>
      </c>
      <c r="I365" s="172">
        <v>13.2</v>
      </c>
      <c r="J365" s="172">
        <v>1.6</v>
      </c>
      <c r="K365" s="172">
        <v>77.5</v>
      </c>
    </row>
    <row r="366" spans="1:11" hidden="1" x14ac:dyDescent="0.2">
      <c r="A366" s="84" t="s">
        <v>420</v>
      </c>
      <c r="B366" s="84"/>
      <c r="C366" s="88">
        <v>2980000</v>
      </c>
      <c r="D366" s="172">
        <v>6.5</v>
      </c>
      <c r="E366" s="172">
        <v>10.9</v>
      </c>
      <c r="F366" s="172">
        <v>11.2</v>
      </c>
      <c r="G366" s="172">
        <v>27.6</v>
      </c>
      <c r="H366" s="172">
        <v>27.3</v>
      </c>
      <c r="I366" s="172">
        <v>17.3</v>
      </c>
      <c r="J366" s="172">
        <v>2</v>
      </c>
      <c r="K366" s="172">
        <v>102.8</v>
      </c>
    </row>
    <row r="367" spans="1:11" hidden="1" x14ac:dyDescent="0.2">
      <c r="A367" s="84" t="s">
        <v>421</v>
      </c>
      <c r="B367" s="84"/>
      <c r="C367" s="88">
        <v>8780000</v>
      </c>
      <c r="D367" s="172">
        <v>2</v>
      </c>
      <c r="E367" s="172">
        <v>11</v>
      </c>
      <c r="F367" s="172">
        <v>26</v>
      </c>
      <c r="G367" s="172">
        <v>23</v>
      </c>
      <c r="H367" s="172">
        <v>42</v>
      </c>
      <c r="I367" s="172">
        <v>29.6</v>
      </c>
      <c r="J367" s="172">
        <v>5.5</v>
      </c>
      <c r="K367" s="172">
        <v>139.1</v>
      </c>
    </row>
    <row r="368" spans="1:11" hidden="1" x14ac:dyDescent="0.2">
      <c r="A368" s="84" t="s">
        <v>422</v>
      </c>
      <c r="B368" s="84"/>
      <c r="C368" s="88">
        <v>7730000</v>
      </c>
      <c r="D368" s="172">
        <v>20</v>
      </c>
      <c r="E368" s="172">
        <v>34.299999999999997</v>
      </c>
      <c r="F368" s="172">
        <v>53.8</v>
      </c>
      <c r="G368" s="172">
        <v>82.8</v>
      </c>
      <c r="H368" s="172">
        <v>94.6</v>
      </c>
      <c r="I368" s="172">
        <v>80.099999999999994</v>
      </c>
      <c r="J368" s="172">
        <v>20.7</v>
      </c>
      <c r="K368" s="172">
        <v>386.3</v>
      </c>
    </row>
    <row r="369" spans="1:12" hidden="1" x14ac:dyDescent="0.2">
      <c r="A369" s="84" t="s">
        <v>423</v>
      </c>
      <c r="B369" s="84"/>
      <c r="C369" s="88">
        <v>3000000</v>
      </c>
      <c r="D369" s="172">
        <v>0</v>
      </c>
      <c r="E369" s="172">
        <v>2</v>
      </c>
      <c r="F369" s="172">
        <v>8.6</v>
      </c>
      <c r="G369" s="172">
        <v>7.4</v>
      </c>
      <c r="H369" s="172">
        <v>5</v>
      </c>
      <c r="I369" s="172">
        <v>9.1</v>
      </c>
      <c r="J369" s="172">
        <v>4.0999999999999996</v>
      </c>
      <c r="K369" s="172">
        <v>36.200000000000003</v>
      </c>
    </row>
    <row r="370" spans="1:12" hidden="1" x14ac:dyDescent="0.2">
      <c r="A370" s="84" t="s">
        <v>424</v>
      </c>
      <c r="B370" s="84"/>
      <c r="C370" s="88">
        <v>3010000</v>
      </c>
      <c r="D370" s="172">
        <v>10.6</v>
      </c>
      <c r="E370" s="172">
        <v>38.9</v>
      </c>
      <c r="F370" s="172">
        <v>43.1</v>
      </c>
      <c r="G370" s="172">
        <v>48.6</v>
      </c>
      <c r="H370" s="172">
        <v>44.2</v>
      </c>
      <c r="I370" s="172">
        <v>27.7</v>
      </c>
      <c r="J370" s="172">
        <v>6.8</v>
      </c>
      <c r="K370" s="172">
        <v>220</v>
      </c>
    </row>
    <row r="371" spans="1:12" ht="25.5" hidden="1" x14ac:dyDescent="0.2">
      <c r="A371" s="84" t="s">
        <v>425</v>
      </c>
      <c r="B371" s="84"/>
      <c r="C371" s="88">
        <v>4800000</v>
      </c>
      <c r="D371" s="172">
        <v>15</v>
      </c>
      <c r="E371" s="172">
        <v>34</v>
      </c>
      <c r="F371" s="172">
        <v>11</v>
      </c>
      <c r="G371" s="172">
        <v>1</v>
      </c>
      <c r="H371" s="172">
        <v>0</v>
      </c>
      <c r="I371" s="172">
        <v>0</v>
      </c>
      <c r="J371" s="172">
        <v>0</v>
      </c>
      <c r="K371" s="172">
        <v>61</v>
      </c>
    </row>
    <row r="372" spans="1:12" ht="25.5" hidden="1" x14ac:dyDescent="0.2">
      <c r="A372" s="84" t="s">
        <v>426</v>
      </c>
      <c r="B372" s="84"/>
      <c r="C372" s="88">
        <v>35050000</v>
      </c>
      <c r="D372" s="172">
        <v>31</v>
      </c>
      <c r="E372" s="172">
        <v>45.9</v>
      </c>
      <c r="F372" s="172">
        <v>8</v>
      </c>
      <c r="G372" s="172">
        <v>0</v>
      </c>
      <c r="H372" s="172">
        <v>2</v>
      </c>
      <c r="I372" s="172">
        <v>0</v>
      </c>
      <c r="J372" s="172">
        <v>0</v>
      </c>
      <c r="K372" s="172">
        <v>86.9</v>
      </c>
    </row>
    <row r="373" spans="1:12" hidden="1" x14ac:dyDescent="0.2">
      <c r="A373" s="84" t="s">
        <v>427</v>
      </c>
      <c r="B373" s="84"/>
      <c r="C373" s="88">
        <v>7740000</v>
      </c>
      <c r="D373" s="172">
        <v>4.2</v>
      </c>
      <c r="E373" s="172">
        <v>13.1</v>
      </c>
      <c r="F373" s="172">
        <v>8.3000000000000007</v>
      </c>
      <c r="G373" s="172">
        <v>17.8</v>
      </c>
      <c r="H373" s="172">
        <v>17</v>
      </c>
      <c r="I373" s="172">
        <v>22.5</v>
      </c>
      <c r="J373" s="172">
        <v>4.5999999999999996</v>
      </c>
      <c r="K373" s="172">
        <v>87.5</v>
      </c>
    </row>
    <row r="374" spans="1:12" ht="25.5" hidden="1" x14ac:dyDescent="0.2">
      <c r="A374" s="84" t="s">
        <v>428</v>
      </c>
      <c r="B374" s="84"/>
      <c r="C374" s="88">
        <v>8790000</v>
      </c>
      <c r="D374" s="172">
        <v>4</v>
      </c>
      <c r="E374" s="172">
        <v>11</v>
      </c>
      <c r="F374" s="172">
        <v>11.1</v>
      </c>
      <c r="G374" s="172">
        <v>17.3</v>
      </c>
      <c r="H374" s="172">
        <v>27</v>
      </c>
      <c r="I374" s="172">
        <v>23</v>
      </c>
      <c r="J374" s="172">
        <v>7</v>
      </c>
      <c r="K374" s="172">
        <v>100.4</v>
      </c>
    </row>
    <row r="375" spans="1:12" hidden="1" x14ac:dyDescent="0.2">
      <c r="A375" s="84" t="s">
        <v>429</v>
      </c>
      <c r="B375" s="84"/>
      <c r="C375" s="88">
        <v>3040000</v>
      </c>
      <c r="D375" s="172">
        <v>6</v>
      </c>
      <c r="E375" s="172">
        <v>13</v>
      </c>
      <c r="F375" s="172">
        <v>38</v>
      </c>
      <c r="G375" s="172">
        <v>54.2</v>
      </c>
      <c r="H375" s="172">
        <v>52.2</v>
      </c>
      <c r="I375" s="172">
        <v>44.6</v>
      </c>
      <c r="J375" s="172">
        <v>7</v>
      </c>
      <c r="K375" s="172">
        <v>215</v>
      </c>
    </row>
    <row r="376" spans="1:12" hidden="1" x14ac:dyDescent="0.2">
      <c r="A376" s="84" t="s">
        <v>430</v>
      </c>
      <c r="B376" s="84"/>
      <c r="C376" s="88">
        <v>4980000</v>
      </c>
      <c r="D376" s="172">
        <v>11</v>
      </c>
      <c r="E376" s="172">
        <v>25</v>
      </c>
      <c r="F376" s="172">
        <v>6.5</v>
      </c>
      <c r="G376" s="172">
        <v>3</v>
      </c>
      <c r="H376" s="172">
        <v>1</v>
      </c>
      <c r="I376" s="172">
        <v>0</v>
      </c>
      <c r="J376" s="172">
        <v>1</v>
      </c>
      <c r="K376" s="172">
        <v>47.5</v>
      </c>
    </row>
    <row r="377" spans="1:12" hidden="1" x14ac:dyDescent="0.2">
      <c r="A377" s="84" t="s">
        <v>431</v>
      </c>
      <c r="B377" s="84"/>
      <c r="C377" s="88">
        <v>7750000</v>
      </c>
      <c r="D377" s="172">
        <v>45.2</v>
      </c>
      <c r="E377" s="172">
        <v>95.7</v>
      </c>
      <c r="F377" s="172">
        <v>180.3</v>
      </c>
      <c r="G377" s="172">
        <v>215.3</v>
      </c>
      <c r="H377" s="172">
        <v>183.3</v>
      </c>
      <c r="I377" s="172">
        <v>150.80000000000001</v>
      </c>
      <c r="J377" s="172">
        <v>25.9</v>
      </c>
      <c r="K377" s="172">
        <v>896.5</v>
      </c>
    </row>
    <row r="378" spans="1:12" hidden="1" x14ac:dyDescent="0.2">
      <c r="A378" s="84" t="s">
        <v>432</v>
      </c>
      <c r="B378" s="84"/>
      <c r="C378" s="88">
        <v>3050000</v>
      </c>
      <c r="D378" s="172">
        <v>12</v>
      </c>
      <c r="E378" s="172">
        <v>77.599999999999994</v>
      </c>
      <c r="F378" s="172">
        <v>106.1</v>
      </c>
      <c r="G378" s="172">
        <v>81</v>
      </c>
      <c r="H378" s="172">
        <v>83.4</v>
      </c>
      <c r="I378" s="172">
        <v>74.599999999999994</v>
      </c>
      <c r="J378" s="172">
        <v>19.100000000000001</v>
      </c>
      <c r="K378" s="172">
        <v>453.8</v>
      </c>
    </row>
    <row r="379" spans="1:12" hidden="1" x14ac:dyDescent="0.2">
      <c r="A379" s="84" t="s">
        <v>433</v>
      </c>
      <c r="B379" s="84"/>
      <c r="C379" s="88">
        <v>3060000</v>
      </c>
      <c r="D379" s="172">
        <v>0.4</v>
      </c>
      <c r="E379" s="172">
        <v>1.3</v>
      </c>
      <c r="F379" s="172">
        <v>3.7</v>
      </c>
      <c r="G379" s="172">
        <v>8</v>
      </c>
      <c r="H379" s="172">
        <v>2.7</v>
      </c>
      <c r="I379" s="172">
        <v>4.3</v>
      </c>
      <c r="J379" s="172">
        <v>0</v>
      </c>
      <c r="K379" s="172">
        <v>20.5</v>
      </c>
    </row>
    <row r="380" spans="1:12" hidden="1" x14ac:dyDescent="0.2">
      <c r="A380" s="84" t="s">
        <v>434</v>
      </c>
      <c r="B380" s="84"/>
      <c r="C380" s="88">
        <v>3070000</v>
      </c>
      <c r="D380" s="172">
        <v>20.6</v>
      </c>
      <c r="E380" s="172">
        <v>59</v>
      </c>
      <c r="F380" s="172">
        <v>81.8</v>
      </c>
      <c r="G380" s="172">
        <v>117</v>
      </c>
      <c r="H380" s="172">
        <v>110.8</v>
      </c>
      <c r="I380" s="172">
        <v>81.099999999999994</v>
      </c>
      <c r="J380" s="172">
        <v>13.4</v>
      </c>
      <c r="K380" s="172">
        <v>483.7</v>
      </c>
    </row>
    <row r="381" spans="1:12" hidden="1" x14ac:dyDescent="0.2">
      <c r="A381" s="84" t="s">
        <v>435</v>
      </c>
      <c r="B381" s="84"/>
      <c r="C381" s="88">
        <v>3080000</v>
      </c>
      <c r="D381" s="172">
        <v>52.4</v>
      </c>
      <c r="E381" s="172">
        <v>168.9</v>
      </c>
      <c r="F381" s="172">
        <v>197.5</v>
      </c>
      <c r="G381" s="172">
        <v>156.4</v>
      </c>
      <c r="H381" s="172">
        <v>157.69999999999999</v>
      </c>
      <c r="I381" s="172">
        <v>111.7</v>
      </c>
      <c r="J381" s="172">
        <v>19.7</v>
      </c>
      <c r="K381" s="172">
        <v>864.2</v>
      </c>
    </row>
    <row r="382" spans="1:12" hidden="1" x14ac:dyDescent="0.2">
      <c r="A382" s="84" t="s">
        <v>436</v>
      </c>
      <c r="B382" s="84"/>
      <c r="C382" s="88">
        <v>3090000</v>
      </c>
      <c r="D382" s="172">
        <v>10.5</v>
      </c>
      <c r="E382" s="172">
        <v>20.6</v>
      </c>
      <c r="F382" s="172">
        <v>42</v>
      </c>
      <c r="G382" s="172">
        <v>32.6</v>
      </c>
      <c r="H382" s="172">
        <v>39</v>
      </c>
      <c r="I382" s="172">
        <v>26</v>
      </c>
      <c r="J382" s="172">
        <v>7</v>
      </c>
      <c r="K382" s="172">
        <v>177.7</v>
      </c>
    </row>
    <row r="383" spans="1:12" x14ac:dyDescent="0.2">
      <c r="A383" s="84" t="s">
        <v>437</v>
      </c>
      <c r="B383" s="84" t="s">
        <v>353</v>
      </c>
      <c r="C383" s="88">
        <v>3100000</v>
      </c>
      <c r="D383" s="172">
        <v>12.6</v>
      </c>
      <c r="E383" s="172">
        <v>35.200000000000003</v>
      </c>
      <c r="F383" s="172">
        <v>48</v>
      </c>
      <c r="G383" s="172">
        <v>80.900000000000006</v>
      </c>
      <c r="H383" s="172">
        <v>94.1</v>
      </c>
      <c r="I383" s="172">
        <v>60.8</v>
      </c>
      <c r="J383" s="172">
        <v>17.3</v>
      </c>
      <c r="K383" s="172">
        <v>348.9</v>
      </c>
      <c r="L383" s="179"/>
    </row>
    <row r="384" spans="1:12" hidden="1" x14ac:dyDescent="0.2">
      <c r="A384" s="84" t="s">
        <v>438</v>
      </c>
      <c r="B384" s="84"/>
      <c r="C384" s="88">
        <v>3140000</v>
      </c>
      <c r="D384" s="172">
        <v>25.4</v>
      </c>
      <c r="E384" s="172">
        <v>120.8</v>
      </c>
      <c r="F384" s="172">
        <v>103.7</v>
      </c>
      <c r="G384" s="172">
        <v>72.099999999999994</v>
      </c>
      <c r="H384" s="172">
        <v>76.7</v>
      </c>
      <c r="I384" s="172">
        <v>72.3</v>
      </c>
      <c r="J384" s="172">
        <v>8.6</v>
      </c>
      <c r="K384" s="172">
        <v>479.6</v>
      </c>
    </row>
    <row r="385" spans="1:12" hidden="1" x14ac:dyDescent="0.2">
      <c r="A385" s="84" t="s">
        <v>439</v>
      </c>
      <c r="B385" s="84"/>
      <c r="C385" s="88">
        <v>3150000</v>
      </c>
      <c r="D385" s="172">
        <v>17.600000000000001</v>
      </c>
      <c r="E385" s="172">
        <v>42.4</v>
      </c>
      <c r="F385" s="172">
        <v>84.4</v>
      </c>
      <c r="G385" s="172">
        <v>117.2</v>
      </c>
      <c r="H385" s="172">
        <v>83.6</v>
      </c>
      <c r="I385" s="172">
        <v>73.7</v>
      </c>
      <c r="J385" s="172">
        <v>14.5</v>
      </c>
      <c r="K385" s="172">
        <v>433.4</v>
      </c>
    </row>
    <row r="386" spans="1:12" hidden="1" x14ac:dyDescent="0.2">
      <c r="A386" s="84" t="s">
        <v>440</v>
      </c>
      <c r="B386" s="84"/>
      <c r="C386" s="88">
        <v>3160000</v>
      </c>
      <c r="D386" s="172">
        <v>16</v>
      </c>
      <c r="E386" s="172">
        <v>46</v>
      </c>
      <c r="F386" s="172">
        <v>44</v>
      </c>
      <c r="G386" s="172">
        <v>69</v>
      </c>
      <c r="H386" s="172">
        <v>60.8</v>
      </c>
      <c r="I386" s="172">
        <v>31.7</v>
      </c>
      <c r="J386" s="172">
        <v>4.3</v>
      </c>
      <c r="K386" s="172">
        <v>271.8</v>
      </c>
    </row>
    <row r="387" spans="1:12" hidden="1" x14ac:dyDescent="0.2">
      <c r="A387" s="84" t="s">
        <v>441</v>
      </c>
      <c r="B387" s="84"/>
      <c r="C387" s="88">
        <v>3170000</v>
      </c>
      <c r="D387" s="172">
        <v>60</v>
      </c>
      <c r="E387" s="172">
        <v>178.6</v>
      </c>
      <c r="F387" s="172">
        <v>184.8</v>
      </c>
      <c r="G387" s="172">
        <v>176.5</v>
      </c>
      <c r="H387" s="172">
        <v>140.69999999999999</v>
      </c>
      <c r="I387" s="172">
        <v>94.4</v>
      </c>
      <c r="J387" s="172">
        <v>18.2</v>
      </c>
      <c r="K387" s="172">
        <v>853.3</v>
      </c>
    </row>
    <row r="388" spans="1:12" hidden="1" x14ac:dyDescent="0.2">
      <c r="A388" s="84" t="s">
        <v>442</v>
      </c>
      <c r="B388" s="84"/>
      <c r="C388" s="88">
        <v>3180000</v>
      </c>
      <c r="D388" s="172">
        <v>2</v>
      </c>
      <c r="E388" s="172">
        <v>3.6</v>
      </c>
      <c r="F388" s="172">
        <v>7.1</v>
      </c>
      <c r="G388" s="172">
        <v>2.5</v>
      </c>
      <c r="H388" s="172">
        <v>6.7</v>
      </c>
      <c r="I388" s="172">
        <v>10.3</v>
      </c>
      <c r="J388" s="172">
        <v>0.8</v>
      </c>
      <c r="K388" s="172">
        <v>32.9</v>
      </c>
    </row>
    <row r="389" spans="1:12" hidden="1" x14ac:dyDescent="0.2">
      <c r="A389" s="84" t="s">
        <v>443</v>
      </c>
      <c r="B389" s="84"/>
      <c r="C389" s="88">
        <v>3220000</v>
      </c>
      <c r="D389" s="172">
        <v>5</v>
      </c>
      <c r="E389" s="172">
        <v>17.3</v>
      </c>
      <c r="F389" s="172">
        <v>25.1</v>
      </c>
      <c r="G389" s="172">
        <v>32.6</v>
      </c>
      <c r="H389" s="172">
        <v>35</v>
      </c>
      <c r="I389" s="172">
        <v>17.8</v>
      </c>
      <c r="J389" s="172">
        <v>2.9</v>
      </c>
      <c r="K389" s="172">
        <v>135.69999999999999</v>
      </c>
    </row>
    <row r="390" spans="1:12" x14ac:dyDescent="0.2">
      <c r="A390" s="84" t="s">
        <v>444</v>
      </c>
      <c r="B390" s="84" t="s">
        <v>353</v>
      </c>
      <c r="C390" s="88">
        <v>3230000</v>
      </c>
      <c r="D390" s="172">
        <v>3</v>
      </c>
      <c r="E390" s="172">
        <v>19.5</v>
      </c>
      <c r="F390" s="172">
        <v>35.5</v>
      </c>
      <c r="G390" s="172">
        <v>39.200000000000003</v>
      </c>
      <c r="H390" s="172">
        <v>22.5</v>
      </c>
      <c r="I390" s="172">
        <v>29.5</v>
      </c>
      <c r="J390" s="172">
        <v>5.5</v>
      </c>
      <c r="K390" s="172">
        <v>154.69999999999999</v>
      </c>
      <c r="L390" s="179"/>
    </row>
    <row r="391" spans="1:12" hidden="1" x14ac:dyDescent="0.2">
      <c r="A391" s="84" t="s">
        <v>445</v>
      </c>
      <c r="B391" s="84"/>
      <c r="C391" s="88">
        <v>3320000</v>
      </c>
      <c r="D391" s="172">
        <v>29.3</v>
      </c>
      <c r="E391" s="172">
        <v>79.7</v>
      </c>
      <c r="F391" s="172">
        <v>94.7</v>
      </c>
      <c r="G391" s="172">
        <v>122.4</v>
      </c>
      <c r="H391" s="172">
        <v>141.9</v>
      </c>
      <c r="I391" s="172">
        <v>105.9</v>
      </c>
      <c r="J391" s="172">
        <v>26.9</v>
      </c>
      <c r="K391" s="172">
        <v>600.79999999999995</v>
      </c>
    </row>
    <row r="392" spans="1:12" hidden="1" x14ac:dyDescent="0.2">
      <c r="A392" s="84" t="s">
        <v>446</v>
      </c>
      <c r="B392" s="84"/>
      <c r="C392" s="88">
        <v>3210000</v>
      </c>
      <c r="D392" s="172">
        <v>28.1</v>
      </c>
      <c r="E392" s="172">
        <v>61.9</v>
      </c>
      <c r="F392" s="172">
        <v>98.5</v>
      </c>
      <c r="G392" s="172">
        <v>154.6</v>
      </c>
      <c r="H392" s="172">
        <v>131.9</v>
      </c>
      <c r="I392" s="172">
        <v>76.599999999999994</v>
      </c>
      <c r="J392" s="172">
        <v>9.9</v>
      </c>
      <c r="K392" s="172">
        <v>561.5</v>
      </c>
    </row>
    <row r="393" spans="1:12" hidden="1" x14ac:dyDescent="0.2">
      <c r="A393" s="84" t="s">
        <v>447</v>
      </c>
      <c r="B393" s="84"/>
      <c r="C393" s="88">
        <v>3250000</v>
      </c>
      <c r="D393" s="172">
        <v>43.7</v>
      </c>
      <c r="E393" s="172">
        <v>75.8</v>
      </c>
      <c r="F393" s="172">
        <v>121.1</v>
      </c>
      <c r="G393" s="172">
        <v>204.9</v>
      </c>
      <c r="H393" s="172">
        <v>170</v>
      </c>
      <c r="I393" s="172">
        <v>158.5</v>
      </c>
      <c r="J393" s="172">
        <v>29</v>
      </c>
      <c r="K393" s="172">
        <v>803</v>
      </c>
    </row>
    <row r="394" spans="1:12" hidden="1" x14ac:dyDescent="0.2">
      <c r="A394" s="84" t="s">
        <v>448</v>
      </c>
      <c r="B394" s="84"/>
      <c r="C394" s="88">
        <v>3260000</v>
      </c>
      <c r="D394" s="172">
        <v>16.899999999999999</v>
      </c>
      <c r="E394" s="172">
        <v>65</v>
      </c>
      <c r="F394" s="172">
        <v>140.5</v>
      </c>
      <c r="G394" s="172">
        <v>187</v>
      </c>
      <c r="H394" s="172">
        <v>146</v>
      </c>
      <c r="I394" s="172">
        <v>95</v>
      </c>
      <c r="J394" s="172">
        <v>22.2</v>
      </c>
      <c r="K394" s="172">
        <v>672.6</v>
      </c>
    </row>
    <row r="395" spans="1:12" hidden="1" x14ac:dyDescent="0.2">
      <c r="A395" s="84" t="s">
        <v>449</v>
      </c>
      <c r="B395" s="84"/>
      <c r="C395" s="88">
        <v>3270000</v>
      </c>
      <c r="D395" s="172">
        <v>0</v>
      </c>
      <c r="E395" s="172">
        <v>5.6</v>
      </c>
      <c r="F395" s="172">
        <v>7.9</v>
      </c>
      <c r="G395" s="172">
        <v>5.2</v>
      </c>
      <c r="H395" s="172">
        <v>4.5999999999999996</v>
      </c>
      <c r="I395" s="172">
        <v>4.3</v>
      </c>
      <c r="J395" s="172">
        <v>3.1</v>
      </c>
      <c r="K395" s="172">
        <v>30.6</v>
      </c>
    </row>
    <row r="396" spans="1:12" hidden="1" x14ac:dyDescent="0.2">
      <c r="A396" s="84" t="s">
        <v>450</v>
      </c>
      <c r="B396" s="84"/>
      <c r="C396" s="88">
        <v>3300000</v>
      </c>
      <c r="D396" s="172">
        <v>13.4</v>
      </c>
      <c r="E396" s="172">
        <v>37.9</v>
      </c>
      <c r="F396" s="172">
        <v>70.099999999999994</v>
      </c>
      <c r="G396" s="172">
        <v>74.599999999999994</v>
      </c>
      <c r="H396" s="172">
        <v>77.400000000000006</v>
      </c>
      <c r="I396" s="172">
        <v>54.5</v>
      </c>
      <c r="J396" s="172">
        <v>21.4</v>
      </c>
      <c r="K396" s="172">
        <v>349.4</v>
      </c>
    </row>
    <row r="397" spans="1:12" hidden="1" x14ac:dyDescent="0.2">
      <c r="A397" s="84" t="s">
        <v>451</v>
      </c>
      <c r="B397" s="84"/>
      <c r="C397" s="88">
        <v>3310000</v>
      </c>
      <c r="D397" s="172">
        <v>7</v>
      </c>
      <c r="E397" s="172">
        <v>21.2</v>
      </c>
      <c r="F397" s="172">
        <v>45.4</v>
      </c>
      <c r="G397" s="172">
        <v>53.5</v>
      </c>
      <c r="H397" s="172">
        <v>59.2</v>
      </c>
      <c r="I397" s="172">
        <v>34.9</v>
      </c>
      <c r="J397" s="172">
        <v>8.6999999999999993</v>
      </c>
      <c r="K397" s="172">
        <v>230</v>
      </c>
    </row>
    <row r="398" spans="1:12" hidden="1" x14ac:dyDescent="0.2">
      <c r="A398" s="84" t="s">
        <v>452</v>
      </c>
      <c r="B398" s="84"/>
      <c r="C398" s="88">
        <v>3350000</v>
      </c>
      <c r="D398" s="172">
        <v>30.3</v>
      </c>
      <c r="E398" s="172">
        <v>74.8</v>
      </c>
      <c r="F398" s="172">
        <v>107.3</v>
      </c>
      <c r="G398" s="172">
        <v>112.5</v>
      </c>
      <c r="H398" s="172">
        <v>78.2</v>
      </c>
      <c r="I398" s="172">
        <v>57.1</v>
      </c>
      <c r="J398" s="172">
        <v>14.4</v>
      </c>
      <c r="K398" s="172">
        <v>474.6</v>
      </c>
    </row>
    <row r="399" spans="1:12" hidden="1" x14ac:dyDescent="0.2">
      <c r="A399" s="84" t="s">
        <v>453</v>
      </c>
      <c r="B399" s="84"/>
      <c r="C399" s="88">
        <v>3360000</v>
      </c>
      <c r="D399" s="172">
        <v>23.5</v>
      </c>
      <c r="E399" s="172">
        <v>91.8</v>
      </c>
      <c r="F399" s="172">
        <v>157.80000000000001</v>
      </c>
      <c r="G399" s="172">
        <v>191.1</v>
      </c>
      <c r="H399" s="172">
        <v>186.6</v>
      </c>
      <c r="I399" s="172">
        <v>125</v>
      </c>
      <c r="J399" s="172">
        <v>24.2</v>
      </c>
      <c r="K399" s="172">
        <v>800</v>
      </c>
    </row>
    <row r="400" spans="1:12" hidden="1" x14ac:dyDescent="0.2">
      <c r="A400" s="84" t="s">
        <v>454</v>
      </c>
      <c r="B400" s="84"/>
      <c r="C400" s="88">
        <v>3370000</v>
      </c>
      <c r="D400" s="172">
        <v>0.6</v>
      </c>
      <c r="E400" s="172">
        <v>2.2999999999999998</v>
      </c>
      <c r="F400" s="172">
        <v>4.5999999999999996</v>
      </c>
      <c r="G400" s="172">
        <v>5.6</v>
      </c>
      <c r="H400" s="172">
        <v>11.3</v>
      </c>
      <c r="I400" s="172">
        <v>6.5</v>
      </c>
      <c r="J400" s="172">
        <v>1.3</v>
      </c>
      <c r="K400" s="172">
        <v>32.200000000000003</v>
      </c>
    </row>
    <row r="401" spans="1:12" x14ac:dyDescent="0.2">
      <c r="A401" s="84" t="s">
        <v>455</v>
      </c>
      <c r="B401" s="84" t="s">
        <v>353</v>
      </c>
      <c r="C401" s="88">
        <v>7800000</v>
      </c>
      <c r="D401" s="172">
        <v>30.6</v>
      </c>
      <c r="E401" s="172">
        <v>71</v>
      </c>
      <c r="F401" s="172">
        <v>91.6</v>
      </c>
      <c r="G401" s="172">
        <v>75.099999999999994</v>
      </c>
      <c r="H401" s="172">
        <v>90.8</v>
      </c>
      <c r="I401" s="172">
        <v>54.4</v>
      </c>
      <c r="J401" s="172">
        <v>14.8</v>
      </c>
      <c r="K401" s="172">
        <v>428.3</v>
      </c>
      <c r="L401" s="179"/>
    </row>
    <row r="402" spans="1:12" hidden="1" x14ac:dyDescent="0.2">
      <c r="A402" s="84" t="s">
        <v>456</v>
      </c>
      <c r="B402" s="84"/>
      <c r="C402" s="88">
        <v>8850000</v>
      </c>
      <c r="D402" s="172">
        <v>1</v>
      </c>
      <c r="E402" s="172">
        <v>13</v>
      </c>
      <c r="F402" s="172">
        <v>28.5</v>
      </c>
      <c r="G402" s="172">
        <v>22.6</v>
      </c>
      <c r="H402" s="172">
        <v>42.5</v>
      </c>
      <c r="I402" s="172">
        <v>25.8</v>
      </c>
      <c r="J402" s="172">
        <v>10</v>
      </c>
      <c r="K402" s="172">
        <v>143.4</v>
      </c>
    </row>
    <row r="403" spans="1:12" hidden="1" x14ac:dyDescent="0.2">
      <c r="A403" s="84" t="s">
        <v>457</v>
      </c>
      <c r="B403" s="84"/>
      <c r="C403" s="88">
        <v>3400000</v>
      </c>
      <c r="D403" s="172">
        <v>2</v>
      </c>
      <c r="E403" s="172">
        <v>2.5</v>
      </c>
      <c r="F403" s="172">
        <v>8.1</v>
      </c>
      <c r="G403" s="172">
        <v>4.5</v>
      </c>
      <c r="H403" s="172">
        <v>4.5</v>
      </c>
      <c r="I403" s="172">
        <v>8.8000000000000007</v>
      </c>
      <c r="J403" s="172">
        <v>0.2</v>
      </c>
      <c r="K403" s="172">
        <v>30.6</v>
      </c>
    </row>
    <row r="404" spans="1:12" hidden="1" x14ac:dyDescent="0.2">
      <c r="A404" s="84" t="s">
        <v>458</v>
      </c>
      <c r="B404" s="84"/>
      <c r="C404" s="88">
        <v>3410000</v>
      </c>
      <c r="D404" s="172">
        <v>4</v>
      </c>
      <c r="E404" s="172">
        <v>5.5</v>
      </c>
      <c r="F404" s="172">
        <v>8.6999999999999993</v>
      </c>
      <c r="G404" s="172">
        <v>14.1</v>
      </c>
      <c r="H404" s="172">
        <v>19</v>
      </c>
      <c r="I404" s="172">
        <v>17</v>
      </c>
      <c r="J404" s="172">
        <v>5.4</v>
      </c>
      <c r="K404" s="172">
        <v>73.7</v>
      </c>
    </row>
    <row r="405" spans="1:12" hidden="1" x14ac:dyDescent="0.2">
      <c r="A405" s="84" t="s">
        <v>459</v>
      </c>
      <c r="B405" s="84"/>
      <c r="C405" s="88">
        <v>3420000</v>
      </c>
      <c r="D405" s="172">
        <v>17.8</v>
      </c>
      <c r="E405" s="172">
        <v>64.7</v>
      </c>
      <c r="F405" s="172">
        <v>107.8</v>
      </c>
      <c r="G405" s="172">
        <v>101</v>
      </c>
      <c r="H405" s="172">
        <v>96.4</v>
      </c>
      <c r="I405" s="172">
        <v>56.7</v>
      </c>
      <c r="J405" s="172">
        <v>16</v>
      </c>
      <c r="K405" s="172">
        <v>460.2</v>
      </c>
    </row>
    <row r="406" spans="1:12" hidden="1" x14ac:dyDescent="0.2">
      <c r="A406" s="84" t="s">
        <v>460</v>
      </c>
      <c r="B406" s="84"/>
      <c r="C406" s="88">
        <v>3430000</v>
      </c>
      <c r="D406" s="172">
        <v>9</v>
      </c>
      <c r="E406" s="172">
        <v>12.1</v>
      </c>
      <c r="F406" s="172">
        <v>21</v>
      </c>
      <c r="G406" s="172">
        <v>41.5</v>
      </c>
      <c r="H406" s="172">
        <v>39.5</v>
      </c>
      <c r="I406" s="172">
        <v>39.5</v>
      </c>
      <c r="J406" s="172">
        <v>3</v>
      </c>
      <c r="K406" s="172">
        <v>165.7</v>
      </c>
    </row>
    <row r="407" spans="1:12" hidden="1" x14ac:dyDescent="0.2">
      <c r="A407" s="84" t="s">
        <v>461</v>
      </c>
      <c r="B407" s="84"/>
      <c r="C407" s="88">
        <v>3440000</v>
      </c>
      <c r="D407" s="172">
        <v>29.5</v>
      </c>
      <c r="E407" s="172">
        <v>105.6</v>
      </c>
      <c r="F407" s="172">
        <v>105.1</v>
      </c>
      <c r="G407" s="172">
        <v>117.9</v>
      </c>
      <c r="H407" s="172">
        <v>121.8</v>
      </c>
      <c r="I407" s="172">
        <v>76</v>
      </c>
      <c r="J407" s="172">
        <v>24.4</v>
      </c>
      <c r="K407" s="172">
        <v>580.4</v>
      </c>
    </row>
    <row r="408" spans="1:12" hidden="1" x14ac:dyDescent="0.2">
      <c r="A408" s="84" t="s">
        <v>462</v>
      </c>
      <c r="B408" s="84"/>
      <c r="C408" s="88">
        <v>3460000</v>
      </c>
      <c r="D408" s="172">
        <v>18</v>
      </c>
      <c r="E408" s="172">
        <v>67.599999999999994</v>
      </c>
      <c r="F408" s="172">
        <v>43.5</v>
      </c>
      <c r="G408" s="172">
        <v>37.9</v>
      </c>
      <c r="H408" s="172">
        <v>41.5</v>
      </c>
      <c r="I408" s="172">
        <v>30</v>
      </c>
      <c r="J408" s="172">
        <v>8.1999999999999993</v>
      </c>
      <c r="K408" s="172">
        <v>246.6</v>
      </c>
    </row>
    <row r="409" spans="1:12" hidden="1" x14ac:dyDescent="0.2">
      <c r="A409" s="84" t="s">
        <v>463</v>
      </c>
      <c r="B409" s="84"/>
      <c r="C409" s="88">
        <v>3470000</v>
      </c>
      <c r="D409" s="172">
        <v>20</v>
      </c>
      <c r="E409" s="172">
        <v>98.1</v>
      </c>
      <c r="F409" s="172">
        <v>119.7</v>
      </c>
      <c r="G409" s="172">
        <v>126.4</v>
      </c>
      <c r="H409" s="172">
        <v>128.69999999999999</v>
      </c>
      <c r="I409" s="172">
        <v>117.8</v>
      </c>
      <c r="J409" s="172">
        <v>35.700000000000003</v>
      </c>
      <c r="K409" s="172">
        <v>646.4</v>
      </c>
    </row>
    <row r="410" spans="1:12" hidden="1" x14ac:dyDescent="0.2">
      <c r="A410" s="84" t="s">
        <v>464</v>
      </c>
      <c r="B410" s="84"/>
      <c r="C410" s="88">
        <v>3480000</v>
      </c>
      <c r="D410" s="172">
        <v>151.19999999999999</v>
      </c>
      <c r="E410" s="172">
        <v>453</v>
      </c>
      <c r="F410" s="172">
        <v>537.20000000000005</v>
      </c>
      <c r="G410" s="172">
        <v>719.2</v>
      </c>
      <c r="H410" s="172">
        <v>748.6</v>
      </c>
      <c r="I410" s="172">
        <v>527.4</v>
      </c>
      <c r="J410" s="172">
        <v>134.1</v>
      </c>
      <c r="K410" s="172">
        <v>3270.7</v>
      </c>
    </row>
    <row r="411" spans="1:12" hidden="1" x14ac:dyDescent="0.2">
      <c r="A411" s="84" t="s">
        <v>465</v>
      </c>
      <c r="B411" s="84"/>
      <c r="C411" s="88">
        <v>3490000</v>
      </c>
      <c r="D411" s="172">
        <v>2.5</v>
      </c>
      <c r="E411" s="172">
        <v>2</v>
      </c>
      <c r="F411" s="172">
        <v>3</v>
      </c>
      <c r="G411" s="172">
        <v>2.4</v>
      </c>
      <c r="H411" s="172">
        <v>4.3</v>
      </c>
      <c r="I411" s="172">
        <v>0</v>
      </c>
      <c r="J411" s="172">
        <v>0.1</v>
      </c>
      <c r="K411" s="172">
        <v>14.3</v>
      </c>
    </row>
    <row r="412" spans="1:12" hidden="1" x14ac:dyDescent="0.2">
      <c r="A412" s="84" t="s">
        <v>466</v>
      </c>
      <c r="B412" s="84"/>
      <c r="C412" s="88">
        <v>3500000</v>
      </c>
      <c r="D412" s="172">
        <v>8.9</v>
      </c>
      <c r="E412" s="172">
        <v>22.6</v>
      </c>
      <c r="F412" s="172">
        <v>25</v>
      </c>
      <c r="G412" s="172">
        <v>25.7</v>
      </c>
      <c r="H412" s="172">
        <v>44.1</v>
      </c>
      <c r="I412" s="172">
        <v>28.7</v>
      </c>
      <c r="J412" s="172">
        <v>2</v>
      </c>
      <c r="K412" s="172">
        <v>157</v>
      </c>
    </row>
    <row r="413" spans="1:12" x14ac:dyDescent="0.2">
      <c r="A413" s="86" t="s">
        <v>467</v>
      </c>
      <c r="B413" s="170" t="s">
        <v>477</v>
      </c>
      <c r="C413" s="90">
        <v>0</v>
      </c>
      <c r="D413" s="174">
        <v>7401.2</v>
      </c>
      <c r="E413" s="174">
        <v>21244.400000000001</v>
      </c>
      <c r="F413" s="174">
        <v>25710.7</v>
      </c>
      <c r="G413" s="174">
        <v>27570.1</v>
      </c>
      <c r="H413" s="174">
        <v>26812.1</v>
      </c>
      <c r="I413" s="174">
        <v>19796.2</v>
      </c>
      <c r="J413" s="174">
        <v>4230.6000000000004</v>
      </c>
      <c r="K413" s="174">
        <v>132765.29999999999</v>
      </c>
    </row>
    <row r="414" spans="1:12" x14ac:dyDescent="0.2">
      <c r="A414" s="114" t="s">
        <v>493</v>
      </c>
      <c r="B414" s="113" t="s">
        <v>477</v>
      </c>
      <c r="C414" s="113">
        <v>0</v>
      </c>
      <c r="D414" s="178">
        <f>+D413/$K413</f>
        <v>5.5746494001068056E-2</v>
      </c>
      <c r="E414" s="178">
        <f t="shared" ref="E414:K414" si="0">+E413/$K413</f>
        <v>0.16001470263690892</v>
      </c>
      <c r="F414" s="178">
        <f t="shared" si="0"/>
        <v>0.19365526986343573</v>
      </c>
      <c r="G414" s="178">
        <f t="shared" si="0"/>
        <v>0.20766043536978412</v>
      </c>
      <c r="H414" s="178">
        <f t="shared" si="0"/>
        <v>0.20195111222586024</v>
      </c>
      <c r="I414" s="178">
        <f t="shared" si="0"/>
        <v>0.1491067319548105</v>
      </c>
      <c r="J414" s="178">
        <f t="shared" si="0"/>
        <v>3.1865253948132534E-2</v>
      </c>
      <c r="K414" s="178">
        <f t="shared" si="0"/>
        <v>1</v>
      </c>
    </row>
    <row r="415" spans="1:12" x14ac:dyDescent="0.2">
      <c r="A415" s="180" t="s">
        <v>499</v>
      </c>
      <c r="B415" s="181" t="s">
        <v>353</v>
      </c>
      <c r="C415" s="182">
        <v>12</v>
      </c>
      <c r="D415" s="183">
        <v>454</v>
      </c>
      <c r="E415" s="183">
        <v>1466.3</v>
      </c>
      <c r="F415" s="183">
        <v>1905.8</v>
      </c>
      <c r="G415" s="183">
        <v>2323</v>
      </c>
      <c r="H415" s="183">
        <v>2241.5</v>
      </c>
      <c r="I415" s="183">
        <v>1634.2</v>
      </c>
      <c r="J415" s="183">
        <v>310.7</v>
      </c>
      <c r="K415" s="183">
        <v>10335.5</v>
      </c>
    </row>
    <row r="416" spans="1:12" x14ac:dyDescent="0.2">
      <c r="A416" s="114" t="s">
        <v>500</v>
      </c>
      <c r="B416" s="113" t="s">
        <v>353</v>
      </c>
      <c r="C416" s="113">
        <v>12</v>
      </c>
      <c r="D416" s="178">
        <f>+D415/$K415</f>
        <v>4.3926273523293501E-2</v>
      </c>
      <c r="E416" s="178">
        <f t="shared" ref="E416:K416" si="1">+E415/$K415</f>
        <v>0.14187025301146533</v>
      </c>
      <c r="F416" s="178">
        <f t="shared" si="1"/>
        <v>0.18439359489139373</v>
      </c>
      <c r="G416" s="178">
        <f t="shared" si="1"/>
        <v>0.22475932465773305</v>
      </c>
      <c r="H416" s="178">
        <f t="shared" si="1"/>
        <v>0.21687388128295679</v>
      </c>
      <c r="I416" s="178">
        <f t="shared" si="1"/>
        <v>0.15811523390256882</v>
      </c>
      <c r="J416" s="178">
        <f t="shared" si="1"/>
        <v>3.0061438730588745E-2</v>
      </c>
      <c r="K416" s="178">
        <f t="shared" si="1"/>
        <v>1</v>
      </c>
    </row>
    <row r="417" spans="1:11" x14ac:dyDescent="0.2">
      <c r="A417" s="85" t="s">
        <v>131</v>
      </c>
      <c r="B417" s="171" t="s">
        <v>353</v>
      </c>
      <c r="C417" s="89">
        <v>520000</v>
      </c>
      <c r="D417" s="173">
        <v>10</v>
      </c>
      <c r="E417" s="173">
        <v>39.4</v>
      </c>
      <c r="F417" s="173">
        <v>33</v>
      </c>
      <c r="G417" s="173">
        <v>49.5</v>
      </c>
      <c r="H417" s="173">
        <v>46.2</v>
      </c>
      <c r="I417" s="173">
        <v>33.5</v>
      </c>
      <c r="J417" s="173">
        <v>3</v>
      </c>
      <c r="K417" s="173">
        <v>214.6</v>
      </c>
    </row>
    <row r="418" spans="1:11" x14ac:dyDescent="0.2">
      <c r="A418" s="114" t="s">
        <v>494</v>
      </c>
      <c r="B418" s="113" t="s">
        <v>353</v>
      </c>
      <c r="C418" s="113">
        <v>520000</v>
      </c>
      <c r="D418" s="178">
        <f>+D417/$K417</f>
        <v>4.6598322460391424E-2</v>
      </c>
      <c r="E418" s="178">
        <f t="shared" ref="E418:K418" si="2">+E417/$K417</f>
        <v>0.18359739049394222</v>
      </c>
      <c r="F418" s="178">
        <f t="shared" si="2"/>
        <v>0.15377446411929171</v>
      </c>
      <c r="G418" s="178">
        <f t="shared" si="2"/>
        <v>0.23066169617893756</v>
      </c>
      <c r="H418" s="178">
        <f t="shared" si="2"/>
        <v>0.21528424976700841</v>
      </c>
      <c r="I418" s="178">
        <f t="shared" si="2"/>
        <v>0.15610438024231127</v>
      </c>
      <c r="J418" s="178">
        <f t="shared" si="2"/>
        <v>1.3979496738117428E-2</v>
      </c>
      <c r="K418" s="178">
        <f t="shared" si="2"/>
        <v>1</v>
      </c>
    </row>
  </sheetData>
  <autoFilter ref="A6:K418">
    <filterColumn colId="1">
      <customFilters>
        <customFilter operator="notEqual" val=" "/>
      </customFilters>
    </filterColumn>
  </autoFilter>
  <hyperlinks>
    <hyperlink ref="A6" r:id="rId1" display="javascript:__doPostBack('ctl00$ContentPlaceHolder1$teacherDataGridView','Sort$ORG_NAME')"/>
    <hyperlink ref="C6" r:id="rId2" display="javascript:__doPostBack('ctl00$ContentPlaceHolder1$teacherDataGridView','Sort$org_code')"/>
    <hyperlink ref="D6" r:id="rId3" display="javascript:__doPostBack('ctl00$ContentPlaceHolder1$teacherDataGridView','Sort$field1')"/>
    <hyperlink ref="E6" r:id="rId4" display="javascript:__doPostBack('ctl00$ContentPlaceHolder1$teacherDataGridView','Sort$field2')"/>
    <hyperlink ref="F6" r:id="rId5" display="javascript:__doPostBack('ctl00$ContentPlaceHolder1$teacherDataGridView','Sort$field3')"/>
    <hyperlink ref="G6" r:id="rId6" display="javascript:__doPostBack('ctl00$ContentPlaceHolder1$teacherDataGridView','Sort$field4')"/>
    <hyperlink ref="H6" r:id="rId7" display="javascript:__doPostBack('ctl00$ContentPlaceHolder1$teacherDataGridView','Sort$field5')"/>
    <hyperlink ref="I6" r:id="rId8" display="javascript:__doPostBack('ctl00$ContentPlaceHolder1$teacherDataGridView','Sort$field6')"/>
    <hyperlink ref="J6" r:id="rId9" display="javascript:__doPostBack('ctl00$ContentPlaceHolder1$teacherDataGridView','Sort$field7')"/>
    <hyperlink ref="K6" r:id="rId10" display="javascript:__doPostBack('ctl00$ContentPlaceHolder1$teacherDataGridView','Sort$SAT_TOTAL')"/>
    <hyperlink ref="A7" r:id="rId11" display="http://profiles.doe.mass.edu/profiles/teacher.aspx?orgcode=04450000&amp;orgtypecode=5&amp;leftNavId=828&amp;fycode=2018"/>
    <hyperlink ref="A8" r:id="rId12" display="http://profiles.doe.mass.edu/profiles/teacher.aspx?orgcode=00010000&amp;orgtypecode=5&amp;leftNavId=828&amp;fycode=2018"/>
    <hyperlink ref="A9" r:id="rId13" display="http://profiles.doe.mass.edu/profiles/teacher.aspx?orgcode=04120000&amp;orgtypecode=5&amp;leftNavId=828&amp;fycode=2018"/>
    <hyperlink ref="A10" r:id="rId14" display="http://profiles.doe.mass.edu/profiles/teacher.aspx?orgcode=06000000&amp;orgtypecode=5&amp;leftNavId=828&amp;fycode=2018"/>
    <hyperlink ref="A11" r:id="rId15" display="http://profiles.doe.mass.edu/profiles/teacher.aspx?orgcode=00030000&amp;orgtypecode=5&amp;leftNavId=828&amp;fycode=2018"/>
    <hyperlink ref="A12" r:id="rId16" display="http://profiles.doe.mass.edu/profiles/teacher.aspx?orgcode=06030000&amp;orgtypecode=5&amp;leftNavId=828&amp;fycode=2018"/>
    <hyperlink ref="A13" r:id="rId17" display="http://profiles.doe.mass.edu/profiles/teacher.aspx?orgcode=04300000&amp;orgtypecode=5&amp;leftNavId=828&amp;fycode=2018"/>
    <hyperlink ref="A14" r:id="rId18" display="http://profiles.doe.mass.edu/profiles/teacher.aspx?orgcode=00050000&amp;orgtypecode=5&amp;leftNavId=828&amp;fycode=2018"/>
    <hyperlink ref="A15" r:id="rId19" display="http://profiles.doe.mass.edu/profiles/teacher.aspx?orgcode=04090000&amp;orgtypecode=5&amp;leftNavId=828&amp;fycode=2018"/>
    <hyperlink ref="A16" r:id="rId20" display="http://profiles.doe.mass.edu/profiles/teacher.aspx?orgcode=00070000&amp;orgtypecode=5&amp;leftNavId=828&amp;fycode=2018"/>
    <hyperlink ref="A17" r:id="rId21" display="http://profiles.doe.mass.edu/profiles/teacher.aspx?orgcode=00080000&amp;orgtypecode=5&amp;leftNavId=828&amp;fycode=2018"/>
    <hyperlink ref="A18" r:id="rId22" display="http://profiles.doe.mass.edu/profiles/teacher.aspx?orgcode=06050000&amp;orgtypecode=5&amp;leftNavId=828&amp;fycode=2018"/>
    <hyperlink ref="A19" r:id="rId23" display="http://profiles.doe.mass.edu/profiles/teacher.aspx?orgcode=00090000&amp;orgtypecode=5&amp;leftNavId=828&amp;fycode=2018"/>
    <hyperlink ref="A20" r:id="rId24" display="http://profiles.doe.mass.edu/profiles/teacher.aspx?orgcode=35090000&amp;orgtypecode=5&amp;leftNavId=828&amp;fycode=2018"/>
    <hyperlink ref="A21" r:id="rId25" display="http://profiles.doe.mass.edu/profiles/teacher.aspx?orgcode=00100000&amp;orgtypecode=5&amp;leftNavId=828&amp;fycode=2018"/>
    <hyperlink ref="A22" r:id="rId26" display="http://profiles.doe.mass.edu/profiles/teacher.aspx?orgcode=06100000&amp;orgtypecode=5&amp;leftNavId=828&amp;fycode=2018"/>
    <hyperlink ref="A23" r:id="rId27" display="http://profiles.doe.mass.edu/profiles/teacher.aspx?orgcode=00140000&amp;orgtypecode=5&amp;leftNavId=828&amp;fycode=2018"/>
    <hyperlink ref="A24" r:id="rId28" display="http://profiles.doe.mass.edu/profiles/teacher.aspx?orgcode=08010000&amp;orgtypecode=5&amp;leftNavId=828&amp;fycode=2018"/>
    <hyperlink ref="A25" r:id="rId29" display="http://profiles.doe.mass.edu/profiles/teacher.aspx?orgcode=06150000&amp;orgtypecode=5&amp;leftNavId=828&amp;fycode=2018"/>
    <hyperlink ref="A26" r:id="rId30" display="http://profiles.doe.mass.edu/profiles/teacher.aspx?orgcode=04910000&amp;orgtypecode=5&amp;leftNavId=828&amp;fycode=2018"/>
    <hyperlink ref="A27" r:id="rId31" display="http://profiles.doe.mass.edu/profiles/teacher.aspx?orgcode=00160000&amp;orgtypecode=5&amp;leftNavId=828&amp;fycode=2018"/>
    <hyperlink ref="A28" r:id="rId32" display="http://profiles.doe.mass.edu/profiles/teacher.aspx?orgcode=00170000&amp;orgtypecode=5&amp;leftNavId=828&amp;fycode=2018"/>
    <hyperlink ref="A29" r:id="rId33" display="http://profiles.doe.mass.edu/profiles/teacher.aspx?orgcode=00180000&amp;orgtypecode=5&amp;leftNavId=828&amp;fycode=2018"/>
    <hyperlink ref="A30" r:id="rId34" display="http://profiles.doe.mass.edu/profiles/teacher.aspx?orgcode=06160000&amp;orgtypecode=5&amp;leftNavId=828&amp;fycode=2018"/>
    <hyperlink ref="A31" r:id="rId35" display="http://profiles.doe.mass.edu/profiles/teacher.aspx?orgcode=00200000&amp;orgtypecode=5&amp;leftNavId=828&amp;fycode=2018"/>
    <hyperlink ref="A32" r:id="rId36" display="http://profiles.doe.mass.edu/profiles/teacher.aspx?orgcode=04270000&amp;orgtypecode=5&amp;leftNavId=828&amp;fycode=2018"/>
    <hyperlink ref="A33" r:id="rId37" display="http://profiles.doe.mass.edu/profiles/teacher.aspx?orgcode=35020000&amp;orgtypecode=5&amp;leftNavId=828&amp;fycode=2018"/>
    <hyperlink ref="A34" r:id="rId38" display="http://profiles.doe.mass.edu/profiles/teacher.aspx?orgcode=00230000&amp;orgtypecode=5&amp;leftNavId=828&amp;fycode=2018"/>
    <hyperlink ref="A35" r:id="rId39" display="http://profiles.doe.mass.edu/profiles/teacher.aspx?orgcode=00240000&amp;orgtypecode=5&amp;leftNavId=828&amp;fycode=2018"/>
    <hyperlink ref="A36" r:id="rId40" display="http://profiles.doe.mass.edu/profiles/teacher.aspx?orgcode=00250000&amp;orgtypecode=5&amp;leftNavId=828&amp;fycode=2018"/>
    <hyperlink ref="A37" r:id="rId41" display="http://profiles.doe.mass.edu/profiles/teacher.aspx?orgcode=00260000&amp;orgtypecode=5&amp;leftNavId=828&amp;fycode=2018"/>
    <hyperlink ref="A38" r:id="rId42" display="http://profiles.doe.mass.edu/profiles/teacher.aspx?orgcode=04200000&amp;orgtypecode=5&amp;leftNavId=828&amp;fycode=2018"/>
    <hyperlink ref="A39" r:id="rId43" display="http://profiles.doe.mass.edu/profiles/teacher.aspx?orgcode=04470000&amp;orgtypecode=5&amp;leftNavId=828&amp;fycode=2018"/>
    <hyperlink ref="A40" r:id="rId44" display="http://profiles.doe.mass.edu/profiles/teacher.aspx?orgcode=35110000&amp;orgtypecode=5&amp;leftNavId=828&amp;fycode=2018"/>
    <hyperlink ref="A41" r:id="rId45" display="http://profiles.doe.mass.edu/profiles/teacher.aspx?orgcode=00270000&amp;orgtypecode=5&amp;leftNavId=828&amp;fycode=2018"/>
    <hyperlink ref="A42" r:id="rId46" display="http://profiles.doe.mass.edu/profiles/teacher.aspx?orgcode=04140000&amp;orgtypecode=5&amp;leftNavId=828&amp;fycode=2018"/>
    <hyperlink ref="A43" r:id="rId47" display="http://profiles.doe.mass.edu/profiles/teacher.aspx?orgcode=06180000&amp;orgtypecode=5&amp;leftNavId=828&amp;fycode=2018"/>
    <hyperlink ref="A44" r:id="rId48" display="http://profiles.doe.mass.edu/profiles/teacher.aspx?orgcode=00280000&amp;orgtypecode=5&amp;leftNavId=828&amp;fycode=2018"/>
    <hyperlink ref="A45" r:id="rId49" display="http://profiles.doe.mass.edu/profiles/teacher.aspx?orgcode=06200000&amp;orgtypecode=5&amp;leftNavId=828&amp;fycode=2018"/>
    <hyperlink ref="A46" r:id="rId50" display="http://profiles.doe.mass.edu/profiles/teacher.aspx?orgcode=00300000&amp;orgtypecode=5&amp;leftNavId=828&amp;fycode=2018"/>
    <hyperlink ref="A47" r:id="rId51" display="http://profiles.doe.mass.edu/profiles/teacher.aspx?orgcode=00310000&amp;orgtypecode=5&amp;leftNavId=828&amp;fycode=2018"/>
    <hyperlink ref="A48" r:id="rId52" display="http://profiles.doe.mass.edu/profiles/teacher.aspx?orgcode=08050000&amp;orgtypecode=5&amp;leftNavId=828&amp;fycode=2018"/>
    <hyperlink ref="A49" r:id="rId53" display="http://profiles.doe.mass.edu/profiles/teacher.aspx?orgcode=06220000&amp;orgtypecode=5&amp;leftNavId=828&amp;fycode=2018"/>
    <hyperlink ref="A50" r:id="rId54" display="http://profiles.doe.mass.edu/profiles/teacher.aspx?orgcode=08060000&amp;orgtypecode=5&amp;leftNavId=828&amp;fycode=2018"/>
    <hyperlink ref="A51" r:id="rId55" display="http://profiles.doe.mass.edu/profiles/teacher.aspx?orgcode=00350000&amp;orgtypecode=5&amp;leftNavId=828&amp;fycode=2018"/>
    <hyperlink ref="A52" r:id="rId56" display="http://profiles.doe.mass.edu/profiles/teacher.aspx?orgcode=04490000&amp;orgtypecode=5&amp;leftNavId=828&amp;fycode=2018"/>
    <hyperlink ref="A53" r:id="rId57" display="http://profiles.doe.mass.edu/profiles/teacher.aspx?orgcode=04240000&amp;orgtypecode=5&amp;leftNavId=828&amp;fycode=2018"/>
    <hyperlink ref="A54" r:id="rId58" display="http://profiles.doe.mass.edu/profiles/teacher.aspx?orgcode=04110000&amp;orgtypecode=5&amp;leftNavId=828&amp;fycode=2018"/>
    <hyperlink ref="A55" r:id="rId59" display="http://profiles.doe.mass.edu/profiles/teacher.aspx?orgcode=04160000&amp;orgtypecode=5&amp;leftNavId=828&amp;fycode=2018"/>
    <hyperlink ref="A56" r:id="rId60" display="http://profiles.doe.mass.edu/profiles/teacher.aspx?orgcode=04810000&amp;orgtypecode=5&amp;leftNavId=828&amp;fycode=2018"/>
    <hyperlink ref="A57" r:id="rId61" display="http://profiles.doe.mass.edu/profiles/teacher.aspx?orgcode=00360000&amp;orgtypecode=5&amp;leftNavId=828&amp;fycode=2018"/>
    <hyperlink ref="A58" r:id="rId62" display="http://profiles.doe.mass.edu/profiles/teacher.aspx?orgcode=00380000&amp;orgtypecode=5&amp;leftNavId=828&amp;fycode=2018"/>
    <hyperlink ref="A59" r:id="rId63" display="http://profiles.doe.mass.edu/profiles/teacher.aspx?orgcode=00390000&amp;orgtypecode=5&amp;leftNavId=828&amp;fycode=2018"/>
    <hyperlink ref="A60" r:id="rId64" display="http://profiles.doe.mass.edu/profiles/teacher.aspx?orgcode=00400000&amp;orgtypecode=5&amp;leftNavId=828&amp;fycode=2018"/>
    <hyperlink ref="A61" r:id="rId65" display="http://profiles.doe.mass.edu/profiles/teacher.aspx?orgcode=00410000&amp;orgtypecode=5&amp;leftNavId=828&amp;fycode=2018"/>
    <hyperlink ref="A62" r:id="rId66" display="http://profiles.doe.mass.edu/profiles/teacher.aspx?orgcode=04170000&amp;orgtypecode=5&amp;leftNavId=828&amp;fycode=2018"/>
    <hyperlink ref="A63" r:id="rId67" display="http://profiles.doe.mass.edu/profiles/teacher.aspx?orgcode=06250000&amp;orgtypecode=5&amp;leftNavId=828&amp;fycode=2018"/>
    <hyperlink ref="A64" r:id="rId68" display="http://profiles.doe.mass.edu/profiles/teacher.aspx?orgcode=00430000&amp;orgtypecode=5&amp;leftNavId=828&amp;fycode=2018"/>
    <hyperlink ref="A65" r:id="rId69" display="http://profiles.doe.mass.edu/profiles/teacher.aspx?orgcode=09100000&amp;orgtypecode=5&amp;leftNavId=828&amp;fycode=2018"/>
    <hyperlink ref="A66" r:id="rId70" display="http://profiles.doe.mass.edu/profiles/teacher.aspx?orgcode=08100000&amp;orgtypecode=5&amp;leftNavId=828&amp;fycode=2018"/>
    <hyperlink ref="A67" r:id="rId71" display="http://profiles.doe.mass.edu/profiles/teacher.aspx?orgcode=00440000&amp;orgtypecode=5&amp;leftNavId=828&amp;fycode=2018"/>
    <hyperlink ref="A68" r:id="rId72" display="http://profiles.doe.mass.edu/profiles/teacher.aspx?orgcode=04280000&amp;orgtypecode=5&amp;leftNavId=828&amp;fycode=2018"/>
    <hyperlink ref="A69" r:id="rId73" display="http://profiles.doe.mass.edu/profiles/teacher.aspx?orgcode=00450000&amp;orgtypecode=5&amp;leftNavId=828&amp;fycode=2018"/>
    <hyperlink ref="A70" r:id="rId74" display="http://profiles.doe.mass.edu/profiles/teacher.aspx?orgcode=00460000&amp;orgtypecode=5&amp;leftNavId=828&amp;fycode=2018"/>
    <hyperlink ref="A71" r:id="rId75" display="http://profiles.doe.mass.edu/profiles/teacher.aspx?orgcode=00480000&amp;orgtypecode=5&amp;leftNavId=828&amp;fycode=2018"/>
    <hyperlink ref="A72" r:id="rId76" display="http://profiles.doe.mass.edu/profiles/teacher.aspx?orgcode=00490000&amp;orgtypecode=5&amp;leftNavId=828&amp;fycode=2018"/>
    <hyperlink ref="A73" r:id="rId77" display="http://profiles.doe.mass.edu/profiles/teacher.aspx?orgcode=00500000&amp;orgtypecode=5&amp;leftNavId=828&amp;fycode=2018"/>
    <hyperlink ref="A74" r:id="rId78" display="http://profiles.doe.mass.edu/profiles/teacher.aspx?orgcode=04320000&amp;orgtypecode=5&amp;leftNavId=828&amp;fycode=2018"/>
    <hyperlink ref="A75" r:id="rId79" display="http://profiles.doe.mass.edu/profiles/teacher.aspx?orgcode=08150000&amp;orgtypecode=5&amp;leftNavId=828&amp;fycode=2018"/>
    <hyperlink ref="A76" r:id="rId80" display="http://profiles.doe.mass.edu/profiles/teacher.aspx?orgcode=00510000&amp;orgtypecode=5&amp;leftNavId=828&amp;fycode=2018"/>
    <hyperlink ref="A77" r:id="rId81" display="http://profiles.doe.mass.edu/profiles/teacher.aspx?orgcode=00520000&amp;orgtypecode=5&amp;leftNavId=828&amp;fycode=2018"/>
    <hyperlink ref="A78" r:id="rId82" display="http://profiles.doe.mass.edu/profiles/teacher.aspx?orgcode=06350000&amp;orgtypecode=5&amp;leftNavId=828&amp;fycode=2018"/>
    <hyperlink ref="A79" r:id="rId83" display="http://profiles.doe.mass.edu/profiles/teacher.aspx?orgcode=00560000&amp;orgtypecode=5&amp;leftNavId=828&amp;fycode=2018"/>
    <hyperlink ref="A80" r:id="rId84" display="http://profiles.doe.mass.edu/profiles/teacher.aspx?orgcode=00570000&amp;orgtypecode=5&amp;leftNavId=828&amp;fycode=2018"/>
    <hyperlink ref="A81" r:id="rId85" display="http://profiles.doe.mass.edu/profiles/teacher.aspx?orgcode=06320000&amp;orgtypecode=5&amp;leftNavId=828&amp;fycode=2018"/>
    <hyperlink ref="A82" r:id="rId86" display="http://profiles.doe.mass.edu/profiles/teacher.aspx?orgcode=00610000&amp;orgtypecode=5&amp;leftNavId=828&amp;fycode=2018"/>
    <hyperlink ref="A83" r:id="rId87" display="http://profiles.doe.mass.edu/profiles/teacher.aspx?orgcode=04180000&amp;orgtypecode=5&amp;leftNavId=828&amp;fycode=2018"/>
    <hyperlink ref="A84" r:id="rId88" display="http://profiles.doe.mass.edu/profiles/teacher.aspx?orgcode=04370000&amp;orgtypecode=5&amp;leftNavId=828&amp;fycode=2018"/>
    <hyperlink ref="A85" r:id="rId89" display="http://profiles.doe.mass.edu/profiles/teacher.aspx?orgcode=35040000&amp;orgtypecode=5&amp;leftNavId=828&amp;fycode=2018"/>
    <hyperlink ref="A86" r:id="rId90" display="http://profiles.doe.mass.edu/profiles/teacher.aspx?orgcode=35070000&amp;orgtypecode=5&amp;leftNavId=828&amp;fycode=2018"/>
    <hyperlink ref="A87" r:id="rId91" display="http://profiles.doe.mass.edu/profiles/teacher.aspx?orgcode=00630000&amp;orgtypecode=5&amp;leftNavId=828&amp;fycode=2018"/>
    <hyperlink ref="A88" r:id="rId92" display="http://profiles.doe.mass.edu/profiles/teacher.aspx?orgcode=00640000&amp;orgtypecode=5&amp;leftNavId=828&amp;fycode=2018"/>
    <hyperlink ref="A89" r:id="rId93" display="http://profiles.doe.mass.edu/profiles/teacher.aspx?orgcode=04380000&amp;orgtypecode=5&amp;leftNavId=828&amp;fycode=2018"/>
    <hyperlink ref="A90" r:id="rId94" display="http://profiles.doe.mass.edu/profiles/teacher.aspx?orgcode=00650000&amp;orgtypecode=5&amp;leftNavId=828&amp;fycode=2018"/>
    <hyperlink ref="A91" r:id="rId95" display="http://profiles.doe.mass.edu/profiles/teacher.aspx?orgcode=35030000&amp;orgtypecode=5&amp;leftNavId=828&amp;fycode=2018"/>
    <hyperlink ref="A92" r:id="rId96" display="http://profiles.doe.mass.edu/profiles/teacher.aspx?orgcode=04360000&amp;orgtypecode=5&amp;leftNavId=828&amp;fycode=2018"/>
    <hyperlink ref="A93" r:id="rId97" display="http://profiles.doe.mass.edu/profiles/teacher.aspx?orgcode=04260000&amp;orgtypecode=5&amp;leftNavId=828&amp;fycode=2018"/>
    <hyperlink ref="A94" r:id="rId98" display="http://profiles.doe.mass.edu/profiles/teacher.aspx?orgcode=04400000&amp;orgtypecode=5&amp;leftNavId=828&amp;fycode=2018"/>
    <hyperlink ref="A95" r:id="rId99" display="http://profiles.doe.mass.edu/profiles/teacher.aspx?orgcode=04310000&amp;orgtypecode=5&amp;leftNavId=828&amp;fycode=2018"/>
    <hyperlink ref="A96" r:id="rId100" display="http://profiles.doe.mass.edu/profiles/teacher.aspx?orgcode=00670000&amp;orgtypecode=5&amp;leftNavId=828&amp;fycode=2018"/>
    <hyperlink ref="A97" r:id="rId101" display="http://profiles.doe.mass.edu/profiles/teacher.aspx?orgcode=06400000&amp;orgtypecode=5&amp;leftNavId=828&amp;fycode=2018"/>
    <hyperlink ref="A98" r:id="rId102" display="http://profiles.doe.mass.edu/profiles/teacher.aspx?orgcode=04390000&amp;orgtypecode=5&amp;leftNavId=828&amp;fycode=2018"/>
    <hyperlink ref="A99" r:id="rId103" display="http://profiles.doe.mass.edu/profiles/teacher.aspx?orgcode=00680000&amp;orgtypecode=5&amp;leftNavId=828&amp;fycode=2018"/>
    <hyperlink ref="A100" r:id="rId104" display="http://profiles.doe.mass.edu/profiles/teacher.aspx?orgcode=00710000&amp;orgtypecode=5&amp;leftNavId=828&amp;fycode=2018"/>
    <hyperlink ref="A101" r:id="rId105" display="http://profiles.doe.mass.edu/profiles/teacher.aspx?orgcode=00720000&amp;orgtypecode=5&amp;leftNavId=828&amp;fycode=2018"/>
    <hyperlink ref="A102" r:id="rId106" display="http://profiles.doe.mass.edu/profiles/teacher.aspx?orgcode=00730000&amp;orgtypecode=5&amp;leftNavId=828&amp;fycode=2018"/>
    <hyperlink ref="A103" r:id="rId107" display="http://profiles.doe.mass.edu/profiles/teacher.aspx?orgcode=00740000&amp;orgtypecode=5&amp;leftNavId=828&amp;fycode=2018"/>
    <hyperlink ref="A104" r:id="rId108" display="http://profiles.doe.mass.edu/profiles/teacher.aspx?orgcode=06450000&amp;orgtypecode=5&amp;leftNavId=828&amp;fycode=2018"/>
    <hyperlink ref="A105" r:id="rId109" display="http://profiles.doe.mass.edu/profiles/teacher.aspx?orgcode=06500000&amp;orgtypecode=5&amp;leftNavId=828&amp;fycode=2018"/>
    <hyperlink ref="A106" r:id="rId110" display="http://profiles.doe.mass.edu/profiles/teacher.aspx?orgcode=00770000&amp;orgtypecode=5&amp;leftNavId=828&amp;fycode=2018"/>
    <hyperlink ref="A107" r:id="rId111" display="http://profiles.doe.mass.edu/profiles/teacher.aspx?orgcode=00780000&amp;orgtypecode=5&amp;leftNavId=828&amp;fycode=2018"/>
    <hyperlink ref="A108" r:id="rId112" display="http://profiles.doe.mass.edu/profiles/teacher.aspx?orgcode=06550000&amp;orgtypecode=5&amp;leftNavId=828&amp;fycode=2018"/>
    <hyperlink ref="A109" r:id="rId113" display="http://profiles.doe.mass.edu/profiles/teacher.aspx?orgcode=00790000&amp;orgtypecode=5&amp;leftNavId=828&amp;fycode=2018"/>
    <hyperlink ref="A110" r:id="rId114" display="http://profiles.doe.mass.edu/profiles/teacher.aspx?orgcode=04070000&amp;orgtypecode=5&amp;leftNavId=828&amp;fycode=2018"/>
    <hyperlink ref="A111" r:id="rId115" display="http://profiles.doe.mass.edu/profiles/teacher.aspx?orgcode=06580000&amp;orgtypecode=5&amp;leftNavId=828&amp;fycode=2018"/>
    <hyperlink ref="A112" r:id="rId116" display="http://profiles.doe.mass.edu/profiles/teacher.aspx?orgcode=00820000&amp;orgtypecode=5&amp;leftNavId=828&amp;fycode=2018"/>
    <hyperlink ref="A113" r:id="rId117" display="http://profiles.doe.mass.edu/profiles/teacher.aspx?orgcode=00830000&amp;orgtypecode=5&amp;leftNavId=828&amp;fycode=2018"/>
    <hyperlink ref="A114" r:id="rId118" display="http://profiles.doe.mass.edu/profiles/teacher.aspx?orgcode=00870000&amp;orgtypecode=5&amp;leftNavId=828&amp;fycode=2018"/>
    <hyperlink ref="A115" r:id="rId119" display="http://profiles.doe.mass.edu/profiles/teacher.aspx?orgcode=00850000&amp;orgtypecode=5&amp;leftNavId=828&amp;fycode=2018"/>
    <hyperlink ref="A116" r:id="rId120" display="http://profiles.doe.mass.edu/profiles/teacher.aspx?orgcode=00860000&amp;orgtypecode=5&amp;leftNavId=828&amp;fycode=2018"/>
    <hyperlink ref="A117" r:id="rId121" display="http://profiles.doe.mass.edu/profiles/teacher.aspx?orgcode=00880000&amp;orgtypecode=5&amp;leftNavId=828&amp;fycode=2018"/>
    <hyperlink ref="A118" r:id="rId122" display="http://profiles.doe.mass.edu/profiles/teacher.aspx?orgcode=00890000&amp;orgtypecode=5&amp;leftNavId=828&amp;fycode=2018"/>
    <hyperlink ref="A119" r:id="rId123" display="http://profiles.doe.mass.edu/profiles/teacher.aspx?orgcode=04520000&amp;orgtypecode=5&amp;leftNavId=828&amp;fycode=2018"/>
    <hyperlink ref="A120" r:id="rId124" display="http://profiles.doe.mass.edu/profiles/teacher.aspx?orgcode=00910000&amp;orgtypecode=5&amp;leftNavId=828&amp;fycode=2018"/>
    <hyperlink ref="A121" r:id="rId125" display="http://profiles.doe.mass.edu/profiles/teacher.aspx?orgcode=08170000&amp;orgtypecode=5&amp;leftNavId=828&amp;fycode=2018"/>
    <hyperlink ref="A122" r:id="rId126" display="http://profiles.doe.mass.edu/profiles/teacher.aspx?orgcode=00930000&amp;orgtypecode=5&amp;leftNavId=828&amp;fycode=2018"/>
    <hyperlink ref="A123" r:id="rId127" display="http://profiles.doe.mass.edu/profiles/teacher.aspx?orgcode=04100000&amp;orgtypecode=5&amp;leftNavId=828&amp;fycode=2018"/>
    <hyperlink ref="A124" r:id="rId128" display="http://profiles.doe.mass.edu/profiles/teacher.aspx?orgcode=00940000&amp;orgtypecode=5&amp;leftNavId=828&amp;fycode=2018"/>
    <hyperlink ref="A125" r:id="rId129" display="http://profiles.doe.mass.edu/profiles/teacher.aspx?orgcode=00950000&amp;orgtypecode=5&amp;leftNavId=828&amp;fycode=2018"/>
    <hyperlink ref="A126" r:id="rId130" display="http://profiles.doe.mass.edu/profiles/teacher.aspx?orgcode=00960000&amp;orgtypecode=5&amp;leftNavId=828&amp;fycode=2018"/>
    <hyperlink ref="A127" r:id="rId131" display="http://profiles.doe.mass.edu/profiles/teacher.aspx?orgcode=06620000&amp;orgtypecode=5&amp;leftNavId=828&amp;fycode=2018"/>
    <hyperlink ref="A128" r:id="rId132" display="http://profiles.doe.mass.edu/profiles/teacher.aspx?orgcode=00970000&amp;orgtypecode=5&amp;leftNavId=828&amp;fycode=2018"/>
    <hyperlink ref="A129" r:id="rId133" display="http://profiles.doe.mass.edu/profiles/teacher.aspx?orgcode=00980000&amp;orgtypecode=5&amp;leftNavId=828&amp;fycode=2018"/>
    <hyperlink ref="A130" r:id="rId134" display="http://profiles.doe.mass.edu/profiles/teacher.aspx?orgcode=04130000&amp;orgtypecode=5&amp;leftNavId=828&amp;fycode=2018"/>
    <hyperlink ref="A131" r:id="rId135" display="http://profiles.doe.mass.edu/profiles/teacher.aspx?orgcode=00990000&amp;orgtypecode=5&amp;leftNavId=828&amp;fycode=2018"/>
    <hyperlink ref="A132" r:id="rId136" display="http://profiles.doe.mass.edu/profiles/teacher.aspx?orgcode=04460000&amp;orgtypecode=5&amp;leftNavId=828&amp;fycode=2018"/>
    <hyperlink ref="A133" r:id="rId137" display="http://profiles.doe.mass.edu/profiles/teacher.aspx?orgcode=01000000&amp;orgtypecode=5&amp;leftNavId=828&amp;fycode=2018"/>
    <hyperlink ref="A134" r:id="rId138" display="http://profiles.doe.mass.edu/profiles/teacher.aspx?orgcode=04780000&amp;orgtypecode=5&amp;leftNavId=828&amp;fycode=2018"/>
    <hyperlink ref="A135" r:id="rId139" display="http://profiles.doe.mass.edu/profiles/teacher.aspx?orgcode=01010000&amp;orgtypecode=5&amp;leftNavId=828&amp;fycode=2018"/>
    <hyperlink ref="A136" r:id="rId140" display="http://profiles.doe.mass.edu/profiles/teacher.aspx?orgcode=08180000&amp;orgtypecode=5&amp;leftNavId=828&amp;fycode=2018"/>
    <hyperlink ref="A137" r:id="rId141" display="http://profiles.doe.mass.edu/profiles/teacher.aspx?orgcode=06650000&amp;orgtypecode=5&amp;leftNavId=828&amp;fycode=2018"/>
    <hyperlink ref="A138" r:id="rId142" display="http://profiles.doe.mass.edu/profiles/teacher.aspx?orgcode=06700000&amp;orgtypecode=5&amp;leftNavId=828&amp;fycode=2018"/>
    <hyperlink ref="A139" r:id="rId143" display="http://profiles.doe.mass.edu/profiles/teacher.aspx?orgcode=01030000&amp;orgtypecode=5&amp;leftNavId=828&amp;fycode=2018"/>
    <hyperlink ref="A140" r:id="rId144" display="http://profiles.doe.mass.edu/profiles/teacher.aspx?orgcode=06720000&amp;orgtypecode=5&amp;leftNavId=828&amp;fycode=2018"/>
    <hyperlink ref="A141" r:id="rId145" display="http://profiles.doe.mass.edu/profiles/teacher.aspx?orgcode=01050000&amp;orgtypecode=5&amp;leftNavId=828&amp;fycode=2018"/>
    <hyperlink ref="A142" r:id="rId146" display="http://profiles.doe.mass.edu/profiles/teacher.aspx?orgcode=06740000&amp;orgtypecode=5&amp;leftNavId=828&amp;fycode=2018"/>
    <hyperlink ref="A143" r:id="rId147" display="http://profiles.doe.mass.edu/profiles/teacher.aspx?orgcode=04960000&amp;orgtypecode=5&amp;leftNavId=828&amp;fycode=2018"/>
    <hyperlink ref="A144" r:id="rId148" display="http://profiles.doe.mass.edu/profiles/teacher.aspx?orgcode=01070000&amp;orgtypecode=5&amp;leftNavId=828&amp;fycode=2018"/>
    <hyperlink ref="A145" r:id="rId149" display="http://profiles.doe.mass.edu/profiles/teacher.aspx?orgcode=01090000&amp;orgtypecode=5&amp;leftNavId=828&amp;fycode=2018"/>
    <hyperlink ref="A146" r:id="rId150" display="http://profiles.doe.mass.edu/profiles/teacher.aspx?orgcode=01100000&amp;orgtypecode=5&amp;leftNavId=828&amp;fycode=2018"/>
    <hyperlink ref="A147" r:id="rId151" display="http://profiles.doe.mass.edu/profiles/teacher.aspx?orgcode=01110000&amp;orgtypecode=5&amp;leftNavId=828&amp;fycode=2018"/>
    <hyperlink ref="A148" r:id="rId152" display="http://profiles.doe.mass.edu/profiles/teacher.aspx?orgcode=08210000&amp;orgtypecode=5&amp;leftNavId=828&amp;fycode=2018"/>
    <hyperlink ref="A149" r:id="rId153" display="http://profiles.doe.mass.edu/profiles/teacher.aspx?orgcode=08230000&amp;orgtypecode=5&amp;leftNavId=828&amp;fycode=2018"/>
    <hyperlink ref="A150" r:id="rId154" display="http://profiles.doe.mass.edu/profiles/teacher.aspx?orgcode=08280000&amp;orgtypecode=5&amp;leftNavId=828&amp;fycode=2018"/>
    <hyperlink ref="A151" r:id="rId155" display="http://profiles.doe.mass.edu/profiles/teacher.aspx?orgcode=08250000&amp;orgtypecode=5&amp;leftNavId=828&amp;fycode=2018"/>
    <hyperlink ref="A152" r:id="rId156" display="http://profiles.doe.mass.edu/profiles/teacher.aspx?orgcode=01140000&amp;orgtypecode=5&amp;leftNavId=828&amp;fycode=2018"/>
    <hyperlink ref="A153" r:id="rId157" display="http://profiles.doe.mass.edu/profiles/teacher.aspx?orgcode=06730000&amp;orgtypecode=5&amp;leftNavId=828&amp;fycode=2018"/>
    <hyperlink ref="A154" r:id="rId158" display="http://profiles.doe.mass.edu/profiles/teacher.aspx?orgcode=01170000&amp;orgtypecode=5&amp;leftNavId=828&amp;fycode=2018"/>
    <hyperlink ref="A155" r:id="rId159" display="http://profiles.doe.mass.edu/profiles/teacher.aspx?orgcode=01180000&amp;orgtypecode=5&amp;leftNavId=828&amp;fycode=2018"/>
    <hyperlink ref="A156" r:id="rId160" display="http://profiles.doe.mass.edu/profiles/teacher.aspx?orgcode=06750000&amp;orgtypecode=5&amp;leftNavId=828&amp;fycode=2018"/>
    <hyperlink ref="A157" r:id="rId161" display="http://profiles.doe.mass.edu/profiles/teacher.aspx?orgcode=04990000&amp;orgtypecode=5&amp;leftNavId=828&amp;fycode=2018"/>
    <hyperlink ref="A158" r:id="rId162" display="http://profiles.doe.mass.edu/profiles/teacher.aspx?orgcode=06800000&amp;orgtypecode=5&amp;leftNavId=828&amp;fycode=2018"/>
    <hyperlink ref="A159" r:id="rId163" display="http://profiles.doe.mass.edu/profiles/teacher.aspx?orgcode=06830000&amp;orgtypecode=5&amp;leftNavId=828&amp;fycode=2018"/>
    <hyperlink ref="A160" r:id="rId164" display="http://profiles.doe.mass.edu/profiles/teacher.aspx?orgcode=01210000&amp;orgtypecode=5&amp;leftNavId=828&amp;fycode=2018"/>
    <hyperlink ref="A161" r:id="rId165" display="http://profiles.doe.mass.edu/profiles/teacher.aspx?orgcode=01220000&amp;orgtypecode=5&amp;leftNavId=828&amp;fycode=2018"/>
    <hyperlink ref="A162" r:id="rId166" display="http://profiles.doe.mass.edu/profiles/teacher.aspx?orgcode=01250000&amp;orgtypecode=5&amp;leftNavId=828&amp;fycode=2018"/>
    <hyperlink ref="A163" r:id="rId167" display="http://profiles.doe.mass.edu/profiles/teacher.aspx?orgcode=01270000&amp;orgtypecode=5&amp;leftNavId=828&amp;fycode=2018"/>
    <hyperlink ref="A164" r:id="rId168" display="http://profiles.doe.mass.edu/profiles/teacher.aspx?orgcode=01280000&amp;orgtypecode=5&amp;leftNavId=828&amp;fycode=2018"/>
    <hyperlink ref="A165" r:id="rId169" display="http://profiles.doe.mass.edu/profiles/teacher.aspx?orgcode=06850000&amp;orgtypecode=5&amp;leftNavId=828&amp;fycode=2018"/>
    <hyperlink ref="A166" r:id="rId170" display="http://profiles.doe.mass.edu/profiles/teacher.aspx?orgcode=04190000&amp;orgtypecode=5&amp;leftNavId=828&amp;fycode=2018"/>
    <hyperlink ref="A167" r:id="rId171" display="http://profiles.doe.mass.edu/profiles/teacher.aspx?orgcode=04550000&amp;orgtypecode=5&amp;leftNavId=828&amp;fycode=2018"/>
    <hyperlink ref="A168" r:id="rId172" display="http://profiles.doe.mass.edu/profiles/teacher.aspx?orgcode=04500000&amp;orgtypecode=5&amp;leftNavId=828&amp;fycode=2018"/>
    <hyperlink ref="A169" r:id="rId173" display="http://profiles.doe.mass.edu/profiles/teacher.aspx?orgcode=01310000&amp;orgtypecode=5&amp;leftNavId=828&amp;fycode=2018"/>
    <hyperlink ref="A170" r:id="rId174" display="http://profiles.doe.mass.edu/profiles/teacher.aspx?orgcode=01330000&amp;orgtypecode=5&amp;leftNavId=828&amp;fycode=2018"/>
    <hyperlink ref="A171" r:id="rId175" display="http://profiles.doe.mass.edu/profiles/teacher.aspx?orgcode=01350000&amp;orgtypecode=5&amp;leftNavId=828&amp;fycode=2018"/>
    <hyperlink ref="A172" r:id="rId176" display="http://profiles.doe.mass.edu/profiles/teacher.aspx?orgcode=01360000&amp;orgtypecode=5&amp;leftNavId=828&amp;fycode=2018"/>
    <hyperlink ref="A173" r:id="rId177" display="http://profiles.doe.mass.edu/profiles/teacher.aspx?orgcode=01370000&amp;orgtypecode=5&amp;leftNavId=828&amp;fycode=2018"/>
    <hyperlink ref="A174" r:id="rId178" display="http://profiles.doe.mass.edu/profiles/teacher.aspx?orgcode=04530000&amp;orgtypecode=5&amp;leftNavId=828&amp;fycode=2018"/>
    <hyperlink ref="A175" r:id="rId179" display="http://profiles.doe.mass.edu/profiles/teacher.aspx?orgcode=01380000&amp;orgtypecode=5&amp;leftNavId=828&amp;fycode=2018"/>
    <hyperlink ref="A176" r:id="rId180" display="http://profiles.doe.mass.edu/profiles/teacher.aspx?orgcode=01390000&amp;orgtypecode=5&amp;leftNavId=828&amp;fycode=2018"/>
    <hyperlink ref="A177" r:id="rId181" display="http://profiles.doe.mass.edu/profiles/teacher.aspx?orgcode=01410000&amp;orgtypecode=5&amp;leftNavId=828&amp;fycode=2018"/>
    <hyperlink ref="A178" r:id="rId182" display="http://profiles.doe.mass.edu/profiles/teacher.aspx?orgcode=01420000&amp;orgtypecode=5&amp;leftNavId=828&amp;fycode=2018"/>
    <hyperlink ref="A179" r:id="rId183" display="http://profiles.doe.mass.edu/profiles/teacher.aspx?orgcode=04350000&amp;orgtypecode=5&amp;leftNavId=828&amp;fycode=2018"/>
    <hyperlink ref="A180" r:id="rId184" display="http://profiles.doe.mass.edu/profiles/teacher.aspx?orgcode=01440000&amp;orgtypecode=5&amp;leftNavId=828&amp;fycode=2018"/>
    <hyperlink ref="A181" r:id="rId185" display="http://profiles.doe.mass.edu/profiles/teacher.aspx?orgcode=04630000&amp;orgtypecode=5&amp;leftNavId=828&amp;fycode=2018"/>
    <hyperlink ref="A182" r:id="rId186" display="http://profiles.doe.mass.edu/profiles/teacher.aspx?orgcode=04290000&amp;orgtypecode=5&amp;leftNavId=828&amp;fycode=2018"/>
    <hyperlink ref="A183" r:id="rId187" display="http://profiles.doe.mass.edu/profiles/teacher.aspx?orgcode=06900000&amp;orgtypecode=5&amp;leftNavId=828&amp;fycode=2018"/>
    <hyperlink ref="A184" r:id="rId188" display="http://profiles.doe.mass.edu/profiles/teacher.aspx?orgcode=01450000&amp;orgtypecode=5&amp;leftNavId=828&amp;fycode=2018"/>
    <hyperlink ref="A185" r:id="rId189" display="http://profiles.doe.mass.edu/profiles/teacher.aspx?orgcode=01480000&amp;orgtypecode=5&amp;leftNavId=828&amp;fycode=2018"/>
    <hyperlink ref="A186" r:id="rId190" display="http://profiles.doe.mass.edu/profiles/teacher.aspx?orgcode=01490000&amp;orgtypecode=5&amp;leftNavId=828&amp;fycode=2018"/>
    <hyperlink ref="A187" r:id="rId191" display="http://profiles.doe.mass.edu/profiles/teacher.aspx?orgcode=04540000&amp;orgtypecode=5&amp;leftNavId=828&amp;fycode=2018"/>
    <hyperlink ref="A188" r:id="rId192" display="http://profiles.doe.mass.edu/profiles/teacher.aspx?orgcode=01500000&amp;orgtypecode=5&amp;leftNavId=828&amp;fycode=2018"/>
    <hyperlink ref="A189" r:id="rId193" display="http://profiles.doe.mass.edu/profiles/teacher.aspx?orgcode=01510000&amp;orgtypecode=5&amp;leftNavId=828&amp;fycode=2018"/>
    <hyperlink ref="A190" r:id="rId194" display="http://profiles.doe.mass.edu/profiles/teacher.aspx?orgcode=01520000&amp;orgtypecode=5&amp;leftNavId=828&amp;fycode=2018"/>
    <hyperlink ref="A191" r:id="rId195" display="http://profiles.doe.mass.edu/profiles/teacher.aspx?orgcode=01530000&amp;orgtypecode=5&amp;leftNavId=828&amp;fycode=2018"/>
    <hyperlink ref="A192" r:id="rId196" display="http://profiles.doe.mass.edu/profiles/teacher.aspx?orgcode=01540000&amp;orgtypecode=5&amp;leftNavId=828&amp;fycode=2018"/>
    <hyperlink ref="A193" r:id="rId197" display="http://profiles.doe.mass.edu/profiles/teacher.aspx?orgcode=01550000&amp;orgtypecode=5&amp;leftNavId=828&amp;fycode=2018"/>
    <hyperlink ref="A194" r:id="rId198" display="http://profiles.doe.mass.edu/profiles/teacher.aspx?orgcode=35140000&amp;orgtypecode=5&amp;leftNavId=828&amp;fycode=2018"/>
    <hyperlink ref="A195" r:id="rId199" display="http://profiles.doe.mass.edu/profiles/teacher.aspx?orgcode=01570000&amp;orgtypecode=5&amp;leftNavId=828&amp;fycode=2018"/>
    <hyperlink ref="A196" r:id="rId200" display="http://profiles.doe.mass.edu/profiles/teacher.aspx?orgcode=06950000&amp;orgtypecode=5&amp;leftNavId=828&amp;fycode=2018"/>
    <hyperlink ref="A197" r:id="rId201" display="http://profiles.doe.mass.edu/profiles/teacher.aspx?orgcode=01580000&amp;orgtypecode=5&amp;leftNavId=828&amp;fycode=2018"/>
    <hyperlink ref="A198" r:id="rId202" display="http://profiles.doe.mass.edu/profiles/teacher.aspx?orgcode=01590000&amp;orgtypecode=5&amp;leftNavId=828&amp;fycode=2018"/>
    <hyperlink ref="A199" r:id="rId203" display="http://profiles.doe.mass.edu/profiles/teacher.aspx?orgcode=01600000&amp;orgtypecode=5&amp;leftNavId=828&amp;fycode=2018"/>
    <hyperlink ref="A200" r:id="rId204" display="http://profiles.doe.mass.edu/profiles/teacher.aspx?orgcode=04560000&amp;orgtypecode=5&amp;leftNavId=828&amp;fycode=2018"/>
    <hyperlink ref="A201" r:id="rId205" display="http://profiles.doe.mass.edu/profiles/teacher.aspx?orgcode=04580000&amp;orgtypecode=5&amp;leftNavId=828&amp;fycode=2018"/>
    <hyperlink ref="A202" r:id="rId206" display="http://profiles.doe.mass.edu/profiles/teacher.aspx?orgcode=01610000&amp;orgtypecode=5&amp;leftNavId=828&amp;fycode=2018"/>
    <hyperlink ref="A203" r:id="rId207" display="http://profiles.doe.mass.edu/profiles/teacher.aspx?orgcode=01620000&amp;orgtypecode=5&amp;leftNavId=828&amp;fycode=2018"/>
    <hyperlink ref="A204" r:id="rId208" display="http://profiles.doe.mass.edu/profiles/teacher.aspx?orgcode=01630000&amp;orgtypecode=5&amp;leftNavId=828&amp;fycode=2018"/>
    <hyperlink ref="A205" r:id="rId209" display="http://profiles.doe.mass.edu/profiles/teacher.aspx?orgcode=01640000&amp;orgtypecode=5&amp;leftNavId=828&amp;fycode=2018"/>
    <hyperlink ref="A206" r:id="rId210" display="http://profiles.doe.mass.edu/profiles/teacher.aspx?orgcode=04690000&amp;orgtypecode=5&amp;leftNavId=828&amp;fycode=2018"/>
    <hyperlink ref="A207" r:id="rId211" display="http://profiles.doe.mass.edu/profiles/teacher.aspx?orgcode=04680000&amp;orgtypecode=5&amp;leftNavId=828&amp;fycode=2018"/>
    <hyperlink ref="A208" r:id="rId212" display="http://profiles.doe.mass.edu/profiles/teacher.aspx?orgcode=01650000&amp;orgtypecode=5&amp;leftNavId=828&amp;fycode=2018"/>
    <hyperlink ref="A209" r:id="rId213" display="http://profiles.doe.mass.edu/profiles/teacher.aspx?orgcode=06980000&amp;orgtypecode=5&amp;leftNavId=828&amp;fycode=2018"/>
    <hyperlink ref="A210" r:id="rId214" display="http://profiles.doe.mass.edu/profiles/teacher.aspx?orgcode=01670000&amp;orgtypecode=5&amp;leftNavId=828&amp;fycode=2018"/>
    <hyperlink ref="A211" r:id="rId215" display="http://profiles.doe.mass.edu/profiles/teacher.aspx?orgcode=01680000&amp;orgtypecode=5&amp;leftNavId=828&amp;fycode=2018"/>
    <hyperlink ref="A212" r:id="rId216" display="http://profiles.doe.mass.edu/profiles/teacher.aspx?orgcode=04640000&amp;orgtypecode=5&amp;leftNavId=828&amp;fycode=2018"/>
    <hyperlink ref="A213" r:id="rId217" display="http://profiles.doe.mass.edu/profiles/teacher.aspx?orgcode=01690000&amp;orgtypecode=5&amp;leftNavId=828&amp;fycode=2018"/>
    <hyperlink ref="A214" r:id="rId218" display="http://profiles.doe.mass.edu/profiles/teacher.aspx?orgcode=01700000&amp;orgtypecode=5&amp;leftNavId=828&amp;fycode=2018"/>
    <hyperlink ref="A215" r:id="rId219" display="http://profiles.doe.mass.edu/profiles/teacher.aspx?orgcode=01710000&amp;orgtypecode=5&amp;leftNavId=828&amp;fycode=2018"/>
    <hyperlink ref="A216" r:id="rId220" display="http://profiles.doe.mass.edu/profiles/teacher.aspx?orgcode=07000000&amp;orgtypecode=5&amp;leftNavId=828&amp;fycode=2018"/>
    <hyperlink ref="A217" r:id="rId221" display="http://profiles.doe.mass.edu/profiles/teacher.aspx?orgcode=04660000&amp;orgtypecode=5&amp;leftNavId=828&amp;fycode=2018"/>
    <hyperlink ref="A218" r:id="rId222" display="http://profiles.doe.mass.edu/profiles/teacher.aspx?orgcode=04920000&amp;orgtypecode=5&amp;leftNavId=828&amp;fycode=2018"/>
    <hyperlink ref="A219" r:id="rId223" display="http://profiles.doe.mass.edu/profiles/teacher.aspx?orgcode=07050000&amp;orgtypecode=5&amp;leftNavId=828&amp;fycode=2018"/>
    <hyperlink ref="A220" r:id="rId224" display="http://profiles.doe.mass.edu/profiles/teacher.aspx?orgcode=01720000&amp;orgtypecode=5&amp;leftNavId=828&amp;fycode=2018"/>
    <hyperlink ref="A221" r:id="rId225" display="http://profiles.doe.mass.edu/profiles/teacher.aspx?orgcode=39010000&amp;orgtypecode=5&amp;leftNavId=828&amp;fycode=2018"/>
    <hyperlink ref="A222" r:id="rId226" display="http://profiles.doe.mass.edu/profiles/teacher.aspx?orgcode=01730000&amp;orgtypecode=5&amp;leftNavId=828&amp;fycode=2018"/>
    <hyperlink ref="A223" r:id="rId227" display="http://profiles.doe.mass.edu/profiles/teacher.aspx?orgcode=01740000&amp;orgtypecode=5&amp;leftNavId=828&amp;fycode=2018"/>
    <hyperlink ref="A224" r:id="rId228" display="http://profiles.doe.mass.edu/profiles/teacher.aspx?orgcode=01750000&amp;orgtypecode=5&amp;leftNavId=828&amp;fycode=2018"/>
    <hyperlink ref="A225" r:id="rId229" display="http://profiles.doe.mass.edu/profiles/teacher.aspx?orgcode=01760000&amp;orgtypecode=5&amp;leftNavId=828&amp;fycode=2018"/>
    <hyperlink ref="A226" r:id="rId230" display="http://profiles.doe.mass.edu/profiles/teacher.aspx?orgcode=01770000&amp;orgtypecode=5&amp;leftNavId=828&amp;fycode=2018"/>
    <hyperlink ref="A227" r:id="rId231" display="http://profiles.doe.mass.edu/profiles/teacher.aspx?orgcode=01780000&amp;orgtypecode=5&amp;leftNavId=828&amp;fycode=2018"/>
    <hyperlink ref="A228" r:id="rId232" display="http://profiles.doe.mass.edu/profiles/teacher.aspx?orgcode=07100000&amp;orgtypecode=5&amp;leftNavId=828&amp;fycode=2018"/>
    <hyperlink ref="A229" r:id="rId233" display="http://profiles.doe.mass.edu/profiles/teacher.aspx?orgcode=01810000&amp;orgtypecode=5&amp;leftNavId=828&amp;fycode=2018"/>
    <hyperlink ref="A230" r:id="rId234" display="http://profiles.doe.mass.edu/profiles/teacher.aspx?orgcode=01820000&amp;orgtypecode=5&amp;leftNavId=828&amp;fycode=2018"/>
    <hyperlink ref="A231" r:id="rId235" display="http://profiles.doe.mass.edu/profiles/teacher.aspx?orgcode=01840000&amp;orgtypecode=5&amp;leftNavId=828&amp;fycode=2018"/>
    <hyperlink ref="A232" r:id="rId236" display="http://profiles.doe.mass.edu/profiles/teacher.aspx?orgcode=01850000&amp;orgtypecode=5&amp;leftNavId=828&amp;fycode=2018"/>
    <hyperlink ref="A233" r:id="rId237" display="http://profiles.doe.mass.edu/profiles/teacher.aspx?orgcode=01860000&amp;orgtypecode=5&amp;leftNavId=828&amp;fycode=2018"/>
    <hyperlink ref="A234" r:id="rId238" display="http://profiles.doe.mass.edu/profiles/teacher.aspx?orgcode=01870000&amp;orgtypecode=5&amp;leftNavId=828&amp;fycode=2018"/>
    <hyperlink ref="A235" r:id="rId239" display="http://profiles.doe.mass.edu/profiles/teacher.aspx?orgcode=01890000&amp;orgtypecode=5&amp;leftNavId=828&amp;fycode=2018"/>
    <hyperlink ref="A236" r:id="rId240" display="http://profiles.doe.mass.edu/profiles/teacher.aspx?orgcode=08300000&amp;orgtypecode=5&amp;leftNavId=828&amp;fycode=2018"/>
    <hyperlink ref="A237" r:id="rId241" display="http://profiles.doe.mass.edu/profiles/teacher.aspx?orgcode=07170000&amp;orgtypecode=5&amp;leftNavId=828&amp;fycode=2018"/>
    <hyperlink ref="A238" r:id="rId242" display="http://profiles.doe.mass.edu/profiles/teacher.aspx?orgcode=07120000&amp;orgtypecode=5&amp;leftNavId=828&amp;fycode=2018"/>
    <hyperlink ref="A239" r:id="rId243" display="http://profiles.doe.mass.edu/profiles/teacher.aspx?orgcode=01910000&amp;orgtypecode=5&amp;leftNavId=828&amp;fycode=2018"/>
    <hyperlink ref="A240" r:id="rId244" display="http://profiles.doe.mass.edu/profiles/teacher.aspx?orgcode=08320000&amp;orgtypecode=5&amp;leftNavId=828&amp;fycode=2018"/>
    <hyperlink ref="A241" r:id="rId245" display="http://profiles.doe.mass.edu/profiles/teacher.aspx?orgcode=07150000&amp;orgtypecode=5&amp;leftNavId=828&amp;fycode=2018"/>
    <hyperlink ref="A242" r:id="rId246" display="http://profiles.doe.mass.edu/profiles/teacher.aspx?orgcode=04700000&amp;orgtypecode=5&amp;leftNavId=828&amp;fycode=2018"/>
    <hyperlink ref="A243" r:id="rId247" display="http://profiles.doe.mass.edu/profiles/teacher.aspx?orgcode=01960000&amp;orgtypecode=5&amp;leftNavId=828&amp;fycode=2018"/>
    <hyperlink ref="A244" r:id="rId248" display="http://profiles.doe.mass.edu/profiles/teacher.aspx?orgcode=01970000&amp;orgtypecode=5&amp;leftNavId=828&amp;fycode=2018"/>
    <hyperlink ref="A245" r:id="rId249" display="http://profiles.doe.mass.edu/profiles/teacher.aspx?orgcode=07200000&amp;orgtypecode=5&amp;leftNavId=828&amp;fycode=2018"/>
    <hyperlink ref="A246" r:id="rId250" display="http://profiles.doe.mass.edu/profiles/teacher.aspx?orgcode=07250000&amp;orgtypecode=5&amp;leftNavId=828&amp;fycode=2018"/>
    <hyperlink ref="A247" r:id="rId251" display="http://profiles.doe.mass.edu/profiles/teacher.aspx?orgcode=08520000&amp;orgtypecode=5&amp;leftNavId=828&amp;fycode=2018"/>
    <hyperlink ref="A248" r:id="rId252" display="http://profiles.doe.mass.edu/profiles/teacher.aspx?orgcode=01980000&amp;orgtypecode=5&amp;leftNavId=828&amp;fycode=2018"/>
    <hyperlink ref="A249" r:id="rId253" display="http://profiles.doe.mass.edu/profiles/teacher.aspx?orgcode=06600000&amp;orgtypecode=5&amp;leftNavId=828&amp;fycode=2018"/>
    <hyperlink ref="A250" r:id="rId254" display="http://profiles.doe.mass.edu/profiles/teacher.aspx?orgcode=01990000&amp;orgtypecode=5&amp;leftNavId=828&amp;fycode=2018"/>
    <hyperlink ref="A251" r:id="rId255" display="http://profiles.doe.mass.edu/profiles/teacher.aspx?orgcode=04440000&amp;orgtypecode=5&amp;leftNavId=828&amp;fycode=2018"/>
    <hyperlink ref="A252" r:id="rId256" display="http://profiles.doe.mass.edu/profiles/teacher.aspx?orgcode=02010000&amp;orgtypecode=5&amp;leftNavId=828&amp;fycode=2018"/>
    <hyperlink ref="A253" r:id="rId257" display="http://profiles.doe.mass.edu/profiles/teacher.aspx?orgcode=35130000&amp;orgtypecode=5&amp;leftNavId=828&amp;fycode=2018"/>
    <hyperlink ref="A254" r:id="rId258" display="http://profiles.doe.mass.edu/profiles/teacher.aspx?orgcode=07280000&amp;orgtypecode=5&amp;leftNavId=828&amp;fycode=2018"/>
    <hyperlink ref="A255" r:id="rId259" display="http://profiles.doe.mass.edu/profiles/teacher.aspx?orgcode=02040000&amp;orgtypecode=5&amp;leftNavId=828&amp;fycode=2018"/>
    <hyperlink ref="A256" r:id="rId260" display="http://profiles.doe.mass.edu/profiles/teacher.aspx?orgcode=02070000&amp;orgtypecode=5&amp;leftNavId=828&amp;fycode=2018"/>
    <hyperlink ref="A257" r:id="rId261" display="http://profiles.doe.mass.edu/profiles/teacher.aspx?orgcode=02080000&amp;orgtypecode=5&amp;leftNavId=828&amp;fycode=2018"/>
    <hyperlink ref="A258" r:id="rId262" display="http://profiles.doe.mass.edu/profiles/teacher.aspx?orgcode=09150000&amp;orgtypecode=5&amp;leftNavId=828&amp;fycode=2018"/>
    <hyperlink ref="A259" r:id="rId263" display="http://profiles.doe.mass.edu/profiles/teacher.aspx?orgcode=02090000&amp;orgtypecode=5&amp;leftNavId=828&amp;fycode=2018"/>
    <hyperlink ref="A260" r:id="rId264" display="http://profiles.doe.mass.edu/profiles/teacher.aspx?orgcode=02110000&amp;orgtypecode=5&amp;leftNavId=828&amp;fycode=2018"/>
    <hyperlink ref="A261" r:id="rId265" display="http://profiles.doe.mass.edu/profiles/teacher.aspx?orgcode=02120000&amp;orgtypecode=5&amp;leftNavId=828&amp;fycode=2018"/>
    <hyperlink ref="A262" r:id="rId266" display="http://profiles.doe.mass.edu/profiles/teacher.aspx?orgcode=02150000&amp;orgtypecode=5&amp;leftNavId=828&amp;fycode=2018"/>
    <hyperlink ref="A263" r:id="rId267" display="http://profiles.doe.mass.edu/profiles/teacher.aspx?orgcode=07350000&amp;orgtypecode=5&amp;leftNavId=828&amp;fycode=2018"/>
    <hyperlink ref="A264" r:id="rId268" display="http://profiles.doe.mass.edu/profiles/teacher.aspx?orgcode=02170000&amp;orgtypecode=5&amp;leftNavId=828&amp;fycode=2018"/>
    <hyperlink ref="A265" r:id="rId269" display="http://profiles.doe.mass.edu/profiles/teacher.aspx?orgcode=02100000&amp;orgtypecode=5&amp;leftNavId=828&amp;fycode=2018"/>
    <hyperlink ref="A266" r:id="rId270" display="http://profiles.doe.mass.edu/profiles/teacher.aspx?orgcode=04060000&amp;orgtypecode=5&amp;leftNavId=828&amp;fycode=2018"/>
    <hyperlink ref="A267" r:id="rId271" display="http://profiles.doe.mass.edu/profiles/teacher.aspx?orgcode=07300000&amp;orgtypecode=5&amp;leftNavId=828&amp;fycode=2018"/>
    <hyperlink ref="A268" r:id="rId272" display="http://profiles.doe.mass.edu/profiles/teacher.aspx?orgcode=02130000&amp;orgtypecode=5&amp;leftNavId=828&amp;fycode=2018"/>
    <hyperlink ref="A269" r:id="rId273" display="http://profiles.doe.mass.edu/profiles/teacher.aspx?orgcode=02140000&amp;orgtypecode=5&amp;leftNavId=828&amp;fycode=2018"/>
    <hyperlink ref="A270" r:id="rId274" display="http://profiles.doe.mass.edu/profiles/teacher.aspx?orgcode=08530000&amp;orgtypecode=5&amp;leftNavId=828&amp;fycode=2018"/>
    <hyperlink ref="A271" r:id="rId275" display="http://profiles.doe.mass.edu/profiles/teacher.aspx?orgcode=08510000&amp;orgtypecode=5&amp;leftNavId=828&amp;fycode=2018"/>
    <hyperlink ref="A272" r:id="rId276" display="http://profiles.doe.mass.edu/profiles/teacher.aspx?orgcode=02180000&amp;orgtypecode=5&amp;leftNavId=828&amp;fycode=2018"/>
    <hyperlink ref="A273" r:id="rId277" display="http://profiles.doe.mass.edu/profiles/teacher.aspx?orgcode=02190000&amp;orgtypecode=5&amp;leftNavId=828&amp;fycode=2018"/>
    <hyperlink ref="A274" r:id="rId278" display="http://profiles.doe.mass.edu/profiles/teacher.aspx?orgcode=02200000&amp;orgtypecode=5&amp;leftNavId=828&amp;fycode=2018"/>
    <hyperlink ref="A275" r:id="rId279" display="http://profiles.doe.mass.edu/profiles/teacher.aspx?orgcode=02210000&amp;orgtypecode=5&amp;leftNavId=828&amp;fycode=2018"/>
    <hyperlink ref="A276" r:id="rId280" display="http://profiles.doe.mass.edu/profiles/teacher.aspx?orgcode=08550000&amp;orgtypecode=5&amp;leftNavId=828&amp;fycode=2018"/>
    <hyperlink ref="A277" r:id="rId281" display="http://profiles.doe.mass.edu/profiles/teacher.aspx?orgcode=07400000&amp;orgtypecode=5&amp;leftNavId=828&amp;fycode=2018"/>
    <hyperlink ref="A278" r:id="rId282" display="http://profiles.doe.mass.edu/profiles/teacher.aspx?orgcode=35150000&amp;orgtypecode=5&amp;leftNavId=828&amp;fycode=2018"/>
    <hyperlink ref="A279" r:id="rId283" display="http://profiles.doe.mass.edu/profiles/teacher.aspx?orgcode=02230000&amp;orgtypecode=5&amp;leftNavId=828&amp;fycode=2018"/>
    <hyperlink ref="A280" r:id="rId284" display="http://profiles.doe.mass.edu/profiles/teacher.aspx?orgcode=02240000&amp;orgtypecode=5&amp;leftNavId=828&amp;fycode=2018"/>
    <hyperlink ref="A281" r:id="rId285" display="http://profiles.doe.mass.edu/profiles/teacher.aspx?orgcode=02260000&amp;orgtypecode=5&amp;leftNavId=828&amp;fycode=2018"/>
    <hyperlink ref="A282" r:id="rId286" display="http://profiles.doe.mass.edu/profiles/teacher.aspx?orgcode=02270000&amp;orgtypecode=5&amp;leftNavId=828&amp;fycode=2018"/>
    <hyperlink ref="A283" r:id="rId287" display="http://profiles.doe.mass.edu/profiles/teacher.aspx?orgcode=08600000&amp;orgtypecode=5&amp;leftNavId=828&amp;fycode=2018"/>
    <hyperlink ref="A284" r:id="rId288" display="http://profiles.doe.mass.edu/profiles/teacher.aspx?orgcode=35010000&amp;orgtypecode=5&amp;leftNavId=828&amp;fycode=2018"/>
    <hyperlink ref="A285" r:id="rId289" display="http://profiles.doe.mass.edu/profiles/teacher.aspx?orgcode=02290000&amp;orgtypecode=5&amp;leftNavId=828&amp;fycode=2018"/>
    <hyperlink ref="A286" r:id="rId290" display="http://profiles.doe.mass.edu/profiles/teacher.aspx?orgcode=02300000&amp;orgtypecode=5&amp;leftNavId=828&amp;fycode=2018"/>
    <hyperlink ref="A287" r:id="rId291" display="http://profiles.doe.mass.edu/profiles/teacher.aspx?orgcode=02310000&amp;orgtypecode=5&amp;leftNavId=828&amp;fycode=2018"/>
    <hyperlink ref="A288" r:id="rId292" display="http://profiles.doe.mass.edu/profiles/teacher.aspx?orgcode=07450000&amp;orgtypecode=5&amp;leftNavId=828&amp;fycode=2018"/>
    <hyperlink ref="A289" r:id="rId293" display="http://profiles.doe.mass.edu/profiles/teacher.aspx?orgcode=02340000&amp;orgtypecode=5&amp;leftNavId=828&amp;fycode=2018"/>
    <hyperlink ref="A290" r:id="rId294" display="http://profiles.doe.mass.edu/profiles/teacher.aspx?orgcode=35080000&amp;orgtypecode=5&amp;leftNavId=828&amp;fycode=2018"/>
    <hyperlink ref="A291" r:id="rId295" display="http://profiles.doe.mass.edu/profiles/teacher.aspx?orgcode=04930000&amp;orgtypecode=5&amp;leftNavId=828&amp;fycode=2018"/>
    <hyperlink ref="A292" r:id="rId296" display="http://profiles.doe.mass.edu/profiles/teacher.aspx?orgcode=04940000&amp;orgtypecode=5&amp;leftNavId=828&amp;fycode=2018"/>
    <hyperlink ref="A293" r:id="rId297" display="http://profiles.doe.mass.edu/profiles/teacher.aspx?orgcode=35060000&amp;orgtypecode=5&amp;leftNavId=828&amp;fycode=2018"/>
    <hyperlink ref="A294" r:id="rId298" display="http://profiles.doe.mass.edu/profiles/teacher.aspx?orgcode=07500000&amp;orgtypecode=5&amp;leftNavId=828&amp;fycode=2018"/>
    <hyperlink ref="A295" r:id="rId299" display="http://profiles.doe.mass.edu/profiles/teacher.aspx?orgcode=04970000&amp;orgtypecode=5&amp;leftNavId=828&amp;fycode=2018"/>
    <hyperlink ref="A296" r:id="rId300" display="http://profiles.doe.mass.edu/profiles/teacher.aspx?orgcode=04790000&amp;orgtypecode=5&amp;leftNavId=828&amp;fycode=2018"/>
    <hyperlink ref="A297" r:id="rId301" display="http://profiles.doe.mass.edu/profiles/teacher.aspx?orgcode=02360000&amp;orgtypecode=5&amp;leftNavId=828&amp;fycode=2018"/>
    <hyperlink ref="A298" r:id="rId302" display="http://profiles.doe.mass.edu/profiles/teacher.aspx?orgcode=02380000&amp;orgtypecode=5&amp;leftNavId=828&amp;fycode=2018"/>
    <hyperlink ref="A299" r:id="rId303" display="http://profiles.doe.mass.edu/profiles/teacher.aspx?orgcode=02390000&amp;orgtypecode=5&amp;leftNavId=828&amp;fycode=2018"/>
    <hyperlink ref="A300" r:id="rId304" display="http://profiles.doe.mass.edu/profiles/teacher.aspx?orgcode=02400000&amp;orgtypecode=5&amp;leftNavId=828&amp;fycode=2018"/>
    <hyperlink ref="A301" r:id="rId305" display="http://profiles.doe.mass.edu/profiles/teacher.aspx?orgcode=04870000&amp;orgtypecode=5&amp;leftNavId=828&amp;fycode=2018"/>
    <hyperlink ref="A302" r:id="rId306" display="http://profiles.doe.mass.edu/profiles/teacher.aspx?orgcode=02420000&amp;orgtypecode=5&amp;leftNavId=828&amp;fycode=2018"/>
    <hyperlink ref="A303" r:id="rId307" display="http://profiles.doe.mass.edu/profiles/teacher.aspx?orgcode=07530000&amp;orgtypecode=5&amp;leftNavId=828&amp;fycode=2018"/>
    <hyperlink ref="A304" r:id="rId308" display="http://profiles.doe.mass.edu/profiles/teacher.aspx?orgcode=07780000&amp;orgtypecode=5&amp;leftNavId=828&amp;fycode=2018"/>
    <hyperlink ref="A305" r:id="rId309" display="http://profiles.doe.mass.edu/profiles/teacher.aspx?orgcode=02430000&amp;orgtypecode=5&amp;leftNavId=828&amp;fycode=2018"/>
    <hyperlink ref="A306" r:id="rId310" display="http://profiles.doe.mass.edu/profiles/teacher.aspx?orgcode=07550000&amp;orgtypecode=5&amp;leftNavId=828&amp;fycode=2018"/>
    <hyperlink ref="A307" r:id="rId311" display="http://profiles.doe.mass.edu/profiles/teacher.aspx?orgcode=02440000&amp;orgtypecode=5&amp;leftNavId=828&amp;fycode=2018"/>
    <hyperlink ref="A308" r:id="rId312" display="http://profiles.doe.mass.edu/profiles/teacher.aspx?orgcode=02460000&amp;orgtypecode=5&amp;leftNavId=828&amp;fycode=2018"/>
    <hyperlink ref="A309" r:id="rId313" display="http://profiles.doe.mass.edu/profiles/teacher.aspx?orgcode=02480000&amp;orgtypecode=5&amp;leftNavId=828&amp;fycode=2018"/>
    <hyperlink ref="A310" r:id="rId314" display="http://profiles.doe.mass.edu/profiles/teacher.aspx?orgcode=02490000&amp;orgtypecode=5&amp;leftNavId=828&amp;fycode=2018"/>
    <hyperlink ref="A311" r:id="rId315" display="http://profiles.doe.mass.edu/profiles/teacher.aspx?orgcode=04830000&amp;orgtypecode=5&amp;leftNavId=828&amp;fycode=2018"/>
    <hyperlink ref="A312" r:id="rId316" display="http://profiles.doe.mass.edu/profiles/teacher.aspx?orgcode=04820000&amp;orgtypecode=5&amp;leftNavId=828&amp;fycode=2018"/>
    <hyperlink ref="A313" r:id="rId317" display="http://profiles.doe.mass.edu/profiles/teacher.aspx?orgcode=02500000&amp;orgtypecode=5&amp;leftNavId=828&amp;fycode=2018"/>
    <hyperlink ref="A314" r:id="rId318" display="http://profiles.doe.mass.edu/profiles/teacher.aspx?orgcode=02510000&amp;orgtypecode=5&amp;leftNavId=828&amp;fycode=2018"/>
    <hyperlink ref="A315" r:id="rId319" display="http://profiles.doe.mass.edu/profiles/teacher.aspx?orgcode=02520000&amp;orgtypecode=5&amp;leftNavId=828&amp;fycode=2018"/>
    <hyperlink ref="A316" r:id="rId320" display="http://profiles.doe.mass.edu/profiles/teacher.aspx?orgcode=02530000&amp;orgtypecode=5&amp;leftNavId=828&amp;fycode=2018"/>
    <hyperlink ref="A317" r:id="rId321" display="http://profiles.doe.mass.edu/profiles/teacher.aspx?orgcode=04840000&amp;orgtypecode=5&amp;leftNavId=828&amp;fycode=2018"/>
    <hyperlink ref="A318" r:id="rId322" display="http://profiles.doe.mass.edu/profiles/teacher.aspx?orgcode=04410000&amp;orgtypecode=5&amp;leftNavId=828&amp;fycode=2018"/>
    <hyperlink ref="A319" r:id="rId323" display="http://profiles.doe.mass.edu/profiles/teacher.aspx?orgcode=02580000&amp;orgtypecode=5&amp;leftNavId=828&amp;fycode=2018"/>
    <hyperlink ref="A320" r:id="rId324" display="http://profiles.doe.mass.edu/profiles/teacher.aspx?orgcode=04850000&amp;orgtypecode=5&amp;leftNavId=828&amp;fycode=2018"/>
    <hyperlink ref="A321" r:id="rId325" display="http://profiles.doe.mass.edu/profiles/teacher.aspx?orgcode=02610000&amp;orgtypecode=5&amp;leftNavId=828&amp;fycode=2018"/>
    <hyperlink ref="A322" r:id="rId326" display="http://profiles.doe.mass.edu/profiles/teacher.aspx?orgcode=02620000&amp;orgtypecode=5&amp;leftNavId=828&amp;fycode=2018"/>
    <hyperlink ref="A323" r:id="rId327" display="http://profiles.doe.mass.edu/profiles/teacher.aspx?orgcode=02630000&amp;orgtypecode=5&amp;leftNavId=828&amp;fycode=2018"/>
    <hyperlink ref="A324" r:id="rId328" display="http://profiles.doe.mass.edu/profiles/teacher.aspx?orgcode=02640000&amp;orgtypecode=5&amp;leftNavId=828&amp;fycode=2018"/>
    <hyperlink ref="A325" r:id="rId329" display="http://profiles.doe.mass.edu/profiles/teacher.aspx?orgcode=02650000&amp;orgtypecode=5&amp;leftNavId=828&amp;fycode=2018"/>
    <hyperlink ref="A326" r:id="rId330" display="http://profiles.doe.mass.edu/profiles/teacher.aspx?orgcode=04860000&amp;orgtypecode=5&amp;leftNavId=828&amp;fycode=2018"/>
    <hyperlink ref="A327" r:id="rId331" display="http://profiles.doe.mass.edu/profiles/teacher.aspx?orgcode=02660000&amp;orgtypecode=5&amp;leftNavId=828&amp;fycode=2018"/>
    <hyperlink ref="A328" r:id="rId332" display="http://profiles.doe.mass.edu/profiles/teacher.aspx?orgcode=08710000&amp;orgtypecode=5&amp;leftNavId=828&amp;fycode=2018"/>
    <hyperlink ref="A329" r:id="rId333" display="http://profiles.doe.mass.edu/profiles/teacher.aspx?orgcode=02690000&amp;orgtypecode=5&amp;leftNavId=828&amp;fycode=2018"/>
    <hyperlink ref="A330" r:id="rId334" display="http://profiles.doe.mass.edu/profiles/teacher.aspx?orgcode=02710000&amp;orgtypecode=5&amp;leftNavId=828&amp;fycode=2018"/>
    <hyperlink ref="A331" r:id="rId335" display="http://profiles.doe.mass.edu/profiles/teacher.aspx?orgcode=02720000&amp;orgtypecode=5&amp;leftNavId=828&amp;fycode=2018"/>
    <hyperlink ref="A332" r:id="rId336" display="http://profiles.doe.mass.edu/profiles/teacher.aspx?orgcode=04770000&amp;orgtypecode=5&amp;leftNavId=828&amp;fycode=2018"/>
    <hyperlink ref="A333" r:id="rId337" display="http://profiles.doe.mass.edu/profiles/teacher.aspx?orgcode=07600000&amp;orgtypecode=5&amp;leftNavId=828&amp;fycode=2018"/>
    <hyperlink ref="A334" r:id="rId338" display="http://profiles.doe.mass.edu/profiles/teacher.aspx?orgcode=04740000&amp;orgtypecode=5&amp;leftNavId=828&amp;fycode=2018"/>
    <hyperlink ref="A335" r:id="rId339" display="http://profiles.doe.mass.edu/profiles/teacher.aspx?orgcode=02730000&amp;orgtypecode=5&amp;leftNavId=828&amp;fycode=2018"/>
    <hyperlink ref="A336" r:id="rId340" display="http://profiles.doe.mass.edu/profiles/teacher.aspx?orgcode=07630000&amp;orgtypecode=5&amp;leftNavId=828&amp;fycode=2018"/>
    <hyperlink ref="A337" r:id="rId341" display="http://profiles.doe.mass.edu/profiles/teacher.aspx?orgcode=02740000&amp;orgtypecode=5&amp;leftNavId=828&amp;fycode=2018"/>
    <hyperlink ref="A338" r:id="rId342" display="http://profiles.doe.mass.edu/profiles/teacher.aspx?orgcode=02780000&amp;orgtypecode=5&amp;leftNavId=828&amp;fycode=2018"/>
    <hyperlink ref="A339" r:id="rId343" display="http://profiles.doe.mass.edu/profiles/teacher.aspx?orgcode=08290000&amp;orgtypecode=5&amp;leftNavId=828&amp;fycode=2018"/>
    <hyperlink ref="A340" r:id="rId344" display="http://profiles.doe.mass.edu/profiles/teacher.aspx?orgcode=04880000&amp;orgtypecode=5&amp;leftNavId=828&amp;fycode=2018"/>
    <hyperlink ref="A341" r:id="rId345" display="http://profiles.doe.mass.edu/profiles/teacher.aspx?orgcode=08730000&amp;orgtypecode=5&amp;leftNavId=828&amp;fycode=2018"/>
    <hyperlink ref="A342" r:id="rId346" display="http://profiles.doe.mass.edu/profiles/teacher.aspx?orgcode=02750000&amp;orgtypecode=5&amp;leftNavId=828&amp;fycode=2018"/>
    <hyperlink ref="A343" r:id="rId347" display="http://profiles.doe.mass.edu/profiles/teacher.aspx?orgcode=02760000&amp;orgtypecode=5&amp;leftNavId=828&amp;fycode=2018"/>
    <hyperlink ref="A344" r:id="rId348" display="http://profiles.doe.mass.edu/profiles/teacher.aspx?orgcode=02770000&amp;orgtypecode=5&amp;leftNavId=828&amp;fycode=2018"/>
    <hyperlink ref="A345" r:id="rId349" display="http://profiles.doe.mass.edu/profiles/teacher.aspx?orgcode=08720000&amp;orgtypecode=5&amp;leftNavId=828&amp;fycode=2018"/>
    <hyperlink ref="A346" r:id="rId350" display="http://profiles.doe.mass.edu/profiles/teacher.aspx?orgcode=07650000&amp;orgtypecode=5&amp;leftNavId=828&amp;fycode=2018"/>
    <hyperlink ref="A347" r:id="rId351" display="http://profiles.doe.mass.edu/profiles/teacher.aspx?orgcode=08760000&amp;orgtypecode=5&amp;leftNavId=828&amp;fycode=2018"/>
    <hyperlink ref="A348" r:id="rId352" display="http://profiles.doe.mass.edu/profiles/teacher.aspx?orgcode=07660000&amp;orgtypecode=5&amp;leftNavId=828&amp;fycode=2018"/>
    <hyperlink ref="A349" r:id="rId353" display="http://profiles.doe.mass.edu/profiles/teacher.aspx?orgcode=07670000&amp;orgtypecode=5&amp;leftNavId=828&amp;fycode=2018"/>
    <hyperlink ref="A350" r:id="rId354" display="http://profiles.doe.mass.edu/profiles/teacher.aspx?orgcode=02810000&amp;orgtypecode=5&amp;leftNavId=828&amp;fycode=2018"/>
    <hyperlink ref="A351" r:id="rId355" display="http://profiles.doe.mass.edu/profiles/teacher.aspx?orgcode=35100000&amp;orgtypecode=5&amp;leftNavId=828&amp;fycode=2018"/>
    <hyperlink ref="A352" r:id="rId356" display="http://profiles.doe.mass.edu/profiles/teacher.aspx?orgcode=02840000&amp;orgtypecode=5&amp;leftNavId=828&amp;fycode=2018"/>
    <hyperlink ref="A353" r:id="rId357" display="http://profiles.doe.mass.edu/profiles/teacher.aspx?orgcode=02850000&amp;orgtypecode=5&amp;leftNavId=828&amp;fycode=2018"/>
    <hyperlink ref="A354" r:id="rId358" display="http://profiles.doe.mass.edu/profiles/teacher.aspx?orgcode=02870000&amp;orgtypecode=5&amp;leftNavId=828&amp;fycode=2018"/>
    <hyperlink ref="A355" r:id="rId359" display="http://profiles.doe.mass.edu/profiles/teacher.aspx?orgcode=04890000&amp;orgtypecode=5&amp;leftNavId=828&amp;fycode=2018"/>
    <hyperlink ref="A356" r:id="rId360" display="http://profiles.doe.mass.edu/profiles/teacher.aspx?orgcode=02880000&amp;orgtypecode=5&amp;leftNavId=828&amp;fycode=2018"/>
    <hyperlink ref="A357" r:id="rId361" display="http://profiles.doe.mass.edu/profiles/teacher.aspx?orgcode=02890000&amp;orgtypecode=5&amp;leftNavId=828&amp;fycode=2018"/>
    <hyperlink ref="A358" r:id="rId362" display="http://profiles.doe.mass.edu/profiles/teacher.aspx?orgcode=02900000&amp;orgtypecode=5&amp;leftNavId=828&amp;fycode=2018"/>
    <hyperlink ref="A359" r:id="rId363" display="http://profiles.doe.mass.edu/profiles/teacher.aspx?orgcode=02910000&amp;orgtypecode=5&amp;leftNavId=828&amp;fycode=2018"/>
    <hyperlink ref="A360" r:id="rId364" display="http://profiles.doe.mass.edu/profiles/teacher.aspx?orgcode=02920000&amp;orgtypecode=5&amp;leftNavId=828&amp;fycode=2018"/>
    <hyperlink ref="A361" r:id="rId365" display="http://profiles.doe.mass.edu/profiles/teacher.aspx?orgcode=39020000&amp;orgtypecode=5&amp;leftNavId=828&amp;fycode=2018"/>
    <hyperlink ref="A362" r:id="rId366" display="http://profiles.doe.mass.edu/profiles/teacher.aspx?orgcode=07700000&amp;orgtypecode=5&amp;leftNavId=828&amp;fycode=2018"/>
    <hyperlink ref="A363" r:id="rId367" display="http://profiles.doe.mass.edu/profiles/teacher.aspx?orgcode=02930000&amp;orgtypecode=5&amp;leftNavId=828&amp;fycode=2018"/>
    <hyperlink ref="A364" r:id="rId368" display="http://profiles.doe.mass.edu/profiles/teacher.aspx?orgcode=02950000&amp;orgtypecode=5&amp;leftNavId=828&amp;fycode=2018"/>
    <hyperlink ref="A365" r:id="rId369" display="http://profiles.doe.mass.edu/profiles/teacher.aspx?orgcode=02960000&amp;orgtypecode=5&amp;leftNavId=828&amp;fycode=2018"/>
    <hyperlink ref="A366" r:id="rId370" display="http://profiles.doe.mass.edu/profiles/teacher.aspx?orgcode=02980000&amp;orgtypecode=5&amp;leftNavId=828&amp;fycode=2018"/>
    <hyperlink ref="A367" r:id="rId371" display="http://profiles.doe.mass.edu/profiles/teacher.aspx?orgcode=08780000&amp;orgtypecode=5&amp;leftNavId=828&amp;fycode=2018"/>
    <hyperlink ref="A368" r:id="rId372" display="http://profiles.doe.mass.edu/profiles/teacher.aspx?orgcode=07730000&amp;orgtypecode=5&amp;leftNavId=828&amp;fycode=2018"/>
    <hyperlink ref="A369" r:id="rId373" display="http://profiles.doe.mass.edu/profiles/teacher.aspx?orgcode=03000000&amp;orgtypecode=5&amp;leftNavId=828&amp;fycode=2018"/>
    <hyperlink ref="A370" r:id="rId374" display="http://profiles.doe.mass.edu/profiles/teacher.aspx?orgcode=03010000&amp;orgtypecode=5&amp;leftNavId=828&amp;fycode=2018"/>
    <hyperlink ref="A371" r:id="rId375" display="http://profiles.doe.mass.edu/profiles/teacher.aspx?orgcode=04800000&amp;orgtypecode=5&amp;leftNavId=828&amp;fycode=2018"/>
    <hyperlink ref="A372" r:id="rId376" display="http://profiles.doe.mass.edu/profiles/teacher.aspx?orgcode=35050000&amp;orgtypecode=5&amp;leftNavId=828&amp;fycode=2018"/>
    <hyperlink ref="A373" r:id="rId377" display="http://profiles.doe.mass.edu/profiles/teacher.aspx?orgcode=07740000&amp;orgtypecode=5&amp;leftNavId=828&amp;fycode=2018"/>
    <hyperlink ref="A374" r:id="rId378" display="http://profiles.doe.mass.edu/profiles/teacher.aspx?orgcode=08790000&amp;orgtypecode=5&amp;leftNavId=828&amp;fycode=2018"/>
    <hyperlink ref="A375" r:id="rId379" display="http://profiles.doe.mass.edu/profiles/teacher.aspx?orgcode=03040000&amp;orgtypecode=5&amp;leftNavId=828&amp;fycode=2018"/>
    <hyperlink ref="A376" r:id="rId380" display="http://profiles.doe.mass.edu/profiles/teacher.aspx?orgcode=04980000&amp;orgtypecode=5&amp;leftNavId=828&amp;fycode=2018"/>
    <hyperlink ref="A377" r:id="rId381" display="http://profiles.doe.mass.edu/profiles/teacher.aspx?orgcode=07750000&amp;orgtypecode=5&amp;leftNavId=828&amp;fycode=2018"/>
    <hyperlink ref="A378" r:id="rId382" display="http://profiles.doe.mass.edu/profiles/teacher.aspx?orgcode=03050000&amp;orgtypecode=5&amp;leftNavId=828&amp;fycode=2018"/>
    <hyperlink ref="A379" r:id="rId383" display="http://profiles.doe.mass.edu/profiles/teacher.aspx?orgcode=03060000&amp;orgtypecode=5&amp;leftNavId=828&amp;fycode=2018"/>
    <hyperlink ref="A380" r:id="rId384" display="http://profiles.doe.mass.edu/profiles/teacher.aspx?orgcode=03070000&amp;orgtypecode=5&amp;leftNavId=828&amp;fycode=2018"/>
    <hyperlink ref="A381" r:id="rId385" display="http://profiles.doe.mass.edu/profiles/teacher.aspx?orgcode=03080000&amp;orgtypecode=5&amp;leftNavId=828&amp;fycode=2018"/>
    <hyperlink ref="A382" r:id="rId386" display="http://profiles.doe.mass.edu/profiles/teacher.aspx?orgcode=03090000&amp;orgtypecode=5&amp;leftNavId=828&amp;fycode=2018"/>
    <hyperlink ref="A383" r:id="rId387" display="http://profiles.doe.mass.edu/profiles/teacher.aspx?orgcode=03100000&amp;orgtypecode=5&amp;leftNavId=828&amp;fycode=2018"/>
    <hyperlink ref="A384" r:id="rId388" display="http://profiles.doe.mass.edu/profiles/teacher.aspx?orgcode=03140000&amp;orgtypecode=5&amp;leftNavId=828&amp;fycode=2018"/>
    <hyperlink ref="A385" r:id="rId389" display="http://profiles.doe.mass.edu/profiles/teacher.aspx?orgcode=03150000&amp;orgtypecode=5&amp;leftNavId=828&amp;fycode=2018"/>
    <hyperlink ref="A386" r:id="rId390" display="http://profiles.doe.mass.edu/profiles/teacher.aspx?orgcode=03160000&amp;orgtypecode=5&amp;leftNavId=828&amp;fycode=2018"/>
    <hyperlink ref="A387" r:id="rId391" display="http://profiles.doe.mass.edu/profiles/teacher.aspx?orgcode=03170000&amp;orgtypecode=5&amp;leftNavId=828&amp;fycode=2018"/>
    <hyperlink ref="A388" r:id="rId392" display="http://profiles.doe.mass.edu/profiles/teacher.aspx?orgcode=03180000&amp;orgtypecode=5&amp;leftNavId=828&amp;fycode=2018"/>
    <hyperlink ref="A389" r:id="rId393" display="http://profiles.doe.mass.edu/profiles/teacher.aspx?orgcode=03220000&amp;orgtypecode=5&amp;leftNavId=828&amp;fycode=2018"/>
    <hyperlink ref="A390" r:id="rId394" display="http://profiles.doe.mass.edu/profiles/teacher.aspx?orgcode=03230000&amp;orgtypecode=5&amp;leftNavId=828&amp;fycode=2018"/>
    <hyperlink ref="A391" r:id="rId395" display="http://profiles.doe.mass.edu/profiles/teacher.aspx?orgcode=03320000&amp;orgtypecode=5&amp;leftNavId=828&amp;fycode=2018"/>
    <hyperlink ref="A392" r:id="rId396" display="http://profiles.doe.mass.edu/profiles/teacher.aspx?orgcode=03210000&amp;orgtypecode=5&amp;leftNavId=828&amp;fycode=2018"/>
    <hyperlink ref="A393" r:id="rId397" display="http://profiles.doe.mass.edu/profiles/teacher.aspx?orgcode=03250000&amp;orgtypecode=5&amp;leftNavId=828&amp;fycode=2018"/>
    <hyperlink ref="A394" r:id="rId398" display="http://profiles.doe.mass.edu/profiles/teacher.aspx?orgcode=03260000&amp;orgtypecode=5&amp;leftNavId=828&amp;fycode=2018"/>
    <hyperlink ref="A395" r:id="rId399" display="http://profiles.doe.mass.edu/profiles/teacher.aspx?orgcode=03270000&amp;orgtypecode=5&amp;leftNavId=828&amp;fycode=2018"/>
    <hyperlink ref="A396" r:id="rId400" display="http://profiles.doe.mass.edu/profiles/teacher.aspx?orgcode=03300000&amp;orgtypecode=5&amp;leftNavId=828&amp;fycode=2018"/>
    <hyperlink ref="A397" r:id="rId401" display="http://profiles.doe.mass.edu/profiles/teacher.aspx?orgcode=03310000&amp;orgtypecode=5&amp;leftNavId=828&amp;fycode=2018"/>
    <hyperlink ref="A398" r:id="rId402" display="http://profiles.doe.mass.edu/profiles/teacher.aspx?orgcode=03350000&amp;orgtypecode=5&amp;leftNavId=828&amp;fycode=2018"/>
    <hyperlink ref="A399" r:id="rId403" display="http://profiles.doe.mass.edu/profiles/teacher.aspx?orgcode=03360000&amp;orgtypecode=5&amp;leftNavId=828&amp;fycode=2018"/>
    <hyperlink ref="A400" r:id="rId404" display="http://profiles.doe.mass.edu/profiles/teacher.aspx?orgcode=03370000&amp;orgtypecode=5&amp;leftNavId=828&amp;fycode=2018"/>
    <hyperlink ref="A401" r:id="rId405" display="http://profiles.doe.mass.edu/profiles/teacher.aspx?orgcode=07800000&amp;orgtypecode=5&amp;leftNavId=828&amp;fycode=2018"/>
    <hyperlink ref="A402" r:id="rId406" display="http://profiles.doe.mass.edu/profiles/teacher.aspx?orgcode=08850000&amp;orgtypecode=5&amp;leftNavId=828&amp;fycode=2018"/>
    <hyperlink ref="A403" r:id="rId407" display="http://profiles.doe.mass.edu/profiles/teacher.aspx?orgcode=03400000&amp;orgtypecode=5&amp;leftNavId=828&amp;fycode=2018"/>
    <hyperlink ref="A404" r:id="rId408" display="http://profiles.doe.mass.edu/profiles/teacher.aspx?orgcode=03410000&amp;orgtypecode=5&amp;leftNavId=828&amp;fycode=2018"/>
    <hyperlink ref="A405" r:id="rId409" display="http://profiles.doe.mass.edu/profiles/teacher.aspx?orgcode=03420000&amp;orgtypecode=5&amp;leftNavId=828&amp;fycode=2018"/>
    <hyperlink ref="A406" r:id="rId410" display="http://profiles.doe.mass.edu/profiles/teacher.aspx?orgcode=03430000&amp;orgtypecode=5&amp;leftNavId=828&amp;fycode=2018"/>
    <hyperlink ref="A407" r:id="rId411" display="http://profiles.doe.mass.edu/profiles/teacher.aspx?orgcode=03440000&amp;orgtypecode=5&amp;leftNavId=828&amp;fycode=2018"/>
    <hyperlink ref="A408" r:id="rId412" display="http://profiles.doe.mass.edu/profiles/teacher.aspx?orgcode=03460000&amp;orgtypecode=5&amp;leftNavId=828&amp;fycode=2018"/>
    <hyperlink ref="A409" r:id="rId413" display="http://profiles.doe.mass.edu/profiles/teacher.aspx?orgcode=03470000&amp;orgtypecode=5&amp;leftNavId=828&amp;fycode=2018"/>
    <hyperlink ref="A410" r:id="rId414" display="http://profiles.doe.mass.edu/profiles/teacher.aspx?orgcode=03480000&amp;orgtypecode=5&amp;leftNavId=828&amp;fycode=2018"/>
    <hyperlink ref="A411" r:id="rId415" display="http://profiles.doe.mass.edu/profiles/teacher.aspx?orgcode=03490000&amp;orgtypecode=5&amp;leftNavId=828&amp;fycode=2018"/>
    <hyperlink ref="A412" r:id="rId416" display="http://profiles.doe.mass.edu/profiles/teacher.aspx?orgcode=03500000&amp;orgtypecode=5&amp;leftNavId=828&amp;fycode=2018"/>
    <hyperlink ref="A413" r:id="rId417" display="http://profiles.doe.mass.edu/profiles/teacher.aspx?orgcode=00000000&amp;orgtypecode=5&amp;leftNavId=828&amp;fycode=2018"/>
    <hyperlink ref="A417" r:id="rId418" display="http://profiles.doe.mass.edu/profiles/teacher.aspx?orgcode=00520000&amp;orgtypecode=5&amp;leftNavId=828&amp;fycode=2018"/>
    <hyperlink ref="B8" r:id="rId419"/>
    <hyperlink ref="B63" r:id="rId420"/>
    <hyperlink ref="B67" r:id="rId421"/>
    <hyperlink ref="B77" r:id="rId422"/>
    <hyperlink ref="B112" r:id="rId423"/>
    <hyperlink ref="B113" r:id="rId424"/>
    <hyperlink ref="B155" r:id="rId425"/>
    <hyperlink ref="B401" r:id="rId426"/>
    <hyperlink ref="B169" r:id="rId427"/>
    <hyperlink ref="B178" r:id="rId428"/>
    <hyperlink ref="B161" r:id="rId429"/>
    <hyperlink ref="B184" r:id="rId430"/>
    <hyperlink ref="B213" r:id="rId431"/>
    <hyperlink ref="B215" r:id="rId432"/>
    <hyperlink ref="B230" r:id="rId433"/>
    <hyperlink ref="B222" r:id="rId434"/>
    <hyperlink ref="B273" r:id="rId435"/>
    <hyperlink ref="B276" r:id="rId436"/>
    <hyperlink ref="B277" r:id="rId437"/>
    <hyperlink ref="B287" r:id="rId438"/>
    <hyperlink ref="B299" r:id="rId439"/>
    <hyperlink ref="B300" r:id="rId440"/>
    <hyperlink ref="B311" r:id="rId441"/>
    <hyperlink ref="B314" r:id="rId442"/>
    <hyperlink ref="B324" r:id="rId443"/>
    <hyperlink ref="B333" r:id="rId444"/>
    <hyperlink ref="B383" r:id="rId445"/>
    <hyperlink ref="B390" r:id="rId446"/>
    <hyperlink ref="B340" r:id="rId447"/>
    <hyperlink ref="B341" r:id="rId448"/>
    <hyperlink ref="B137" r:id="rId449"/>
  </hyperlinks>
  <pageMargins left="0.25" right="0.25" top="0.25" bottom="0.25" header="0.3" footer="0.3"/>
  <pageSetup scale="95" orientation="landscape" r:id="rId450"/>
  <headerFooter>
    <oddFooter>&amp;LS. Pratt&amp;RJune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2020</vt:lpstr>
      <vt:lpstr>Educator by 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Stephen</dc:creator>
  <cp:lastModifiedBy>Pratt, Stephen</cp:lastModifiedBy>
  <cp:lastPrinted>2019-06-25T15:52:52Z</cp:lastPrinted>
  <dcterms:created xsi:type="dcterms:W3CDTF">2018-10-26T12:01:06Z</dcterms:created>
  <dcterms:modified xsi:type="dcterms:W3CDTF">2019-06-26T14:55:54Z</dcterms:modified>
</cp:coreProperties>
</file>